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L77" i="23" s="1"/>
  <c r="K81" i="23"/>
  <c r="J81" i="23"/>
  <c r="I81" i="23"/>
  <c r="H81" i="23"/>
  <c r="H77" i="23" s="1"/>
  <c r="G81" i="23"/>
  <c r="F81" i="23"/>
  <c r="E81" i="23"/>
  <c r="M78" i="23"/>
  <c r="M77" i="23" s="1"/>
  <c r="L78" i="23"/>
  <c r="K78" i="23"/>
  <c r="K77" i="23" s="1"/>
  <c r="J78" i="23"/>
  <c r="I78" i="23"/>
  <c r="I77" i="23" s="1"/>
  <c r="H78" i="23"/>
  <c r="G78" i="23"/>
  <c r="G77" i="23" s="1"/>
  <c r="F78" i="23"/>
  <c r="E78" i="23"/>
  <c r="E77" i="23" s="1"/>
  <c r="J77" i="23"/>
  <c r="F77" i="23"/>
  <c r="M73" i="23"/>
  <c r="L73" i="23"/>
  <c r="K73" i="23"/>
  <c r="J73" i="23"/>
  <c r="I73" i="23"/>
  <c r="H73" i="23"/>
  <c r="G73" i="23"/>
  <c r="F73" i="23"/>
  <c r="E73" i="23"/>
  <c r="M68" i="23"/>
  <c r="L68" i="23"/>
  <c r="L64" i="23" s="1"/>
  <c r="K68" i="23"/>
  <c r="J68" i="23"/>
  <c r="I68" i="23"/>
  <c r="H68" i="23"/>
  <c r="H64" i="23" s="1"/>
  <c r="G68" i="23"/>
  <c r="F68" i="23"/>
  <c r="E68" i="23"/>
  <c r="M65" i="23"/>
  <c r="M64" i="23" s="1"/>
  <c r="L65" i="23"/>
  <c r="K65" i="23"/>
  <c r="K64" i="23" s="1"/>
  <c r="J65" i="23"/>
  <c r="I65" i="23"/>
  <c r="I64" i="23" s="1"/>
  <c r="H65" i="23"/>
  <c r="G65" i="23"/>
  <c r="G64" i="23" s="1"/>
  <c r="F65" i="23"/>
  <c r="E65" i="23"/>
  <c r="E64" i="23" s="1"/>
  <c r="J64" i="23"/>
  <c r="F64" i="23"/>
  <c r="M59" i="23"/>
  <c r="L59" i="23"/>
  <c r="K59" i="23"/>
  <c r="J59" i="23"/>
  <c r="I59" i="23"/>
  <c r="H59" i="23"/>
  <c r="G59" i="23"/>
  <c r="F59" i="23"/>
  <c r="E59" i="23"/>
  <c r="M56" i="23"/>
  <c r="L56" i="23"/>
  <c r="L52" i="23" s="1"/>
  <c r="K56" i="23"/>
  <c r="J56" i="23"/>
  <c r="I56" i="23"/>
  <c r="H56" i="23"/>
  <c r="H52" i="23" s="1"/>
  <c r="G56" i="23"/>
  <c r="F56" i="23"/>
  <c r="E56" i="23"/>
  <c r="M53" i="23"/>
  <c r="M52" i="23" s="1"/>
  <c r="L53" i="23"/>
  <c r="K53" i="23"/>
  <c r="K52" i="23" s="1"/>
  <c r="K51" i="23" s="1"/>
  <c r="K92" i="23" s="1"/>
  <c r="J53" i="23"/>
  <c r="I53" i="23"/>
  <c r="I52" i="23" s="1"/>
  <c r="H53" i="23"/>
  <c r="G53" i="23"/>
  <c r="G52" i="23" s="1"/>
  <c r="G51" i="23" s="1"/>
  <c r="G92" i="23" s="1"/>
  <c r="F53" i="23"/>
  <c r="E53" i="23"/>
  <c r="E52" i="23" s="1"/>
  <c r="J52" i="23"/>
  <c r="F52" i="23"/>
  <c r="F51" i="23" s="1"/>
  <c r="M47" i="23"/>
  <c r="L47" i="23"/>
  <c r="K47" i="23"/>
  <c r="J47" i="23"/>
  <c r="I47" i="23"/>
  <c r="H47" i="23"/>
  <c r="G47" i="23"/>
  <c r="F47" i="23"/>
  <c r="E47" i="23"/>
  <c r="M8" i="23"/>
  <c r="M4" i="23" s="1"/>
  <c r="L8" i="23"/>
  <c r="K8" i="23"/>
  <c r="J8" i="23"/>
  <c r="I8" i="23"/>
  <c r="I4" i="23" s="1"/>
  <c r="H8" i="23"/>
  <c r="G8" i="23"/>
  <c r="F8" i="23"/>
  <c r="E8" i="23"/>
  <c r="E4" i="23" s="1"/>
  <c r="M5" i="23"/>
  <c r="L5" i="23"/>
  <c r="K5" i="23"/>
  <c r="J5" i="23"/>
  <c r="J4" i="23" s="1"/>
  <c r="I5" i="23"/>
  <c r="H5" i="23"/>
  <c r="G5" i="23"/>
  <c r="F5" i="23"/>
  <c r="F4" i="23" s="1"/>
  <c r="F92" i="23" s="1"/>
  <c r="E5" i="23"/>
  <c r="K4" i="23"/>
  <c r="G4" i="23"/>
  <c r="M81" i="22"/>
  <c r="M77" i="22" s="1"/>
  <c r="L81" i="22"/>
  <c r="K81" i="22"/>
  <c r="J81" i="22"/>
  <c r="I81" i="22"/>
  <c r="I77" i="22" s="1"/>
  <c r="H81" i="22"/>
  <c r="G81" i="22"/>
  <c r="F81" i="22"/>
  <c r="E81" i="22"/>
  <c r="E77" i="22" s="1"/>
  <c r="M78" i="22"/>
  <c r="L78" i="22"/>
  <c r="L77" i="22" s="1"/>
  <c r="K78" i="22"/>
  <c r="J78" i="22"/>
  <c r="J77" i="22" s="1"/>
  <c r="I78" i="22"/>
  <c r="H78" i="22"/>
  <c r="H77" i="22" s="1"/>
  <c r="G78" i="22"/>
  <c r="F78" i="22"/>
  <c r="F77" i="22" s="1"/>
  <c r="E78" i="22"/>
  <c r="K77" i="22"/>
  <c r="G77" i="22"/>
  <c r="M73" i="22"/>
  <c r="L73" i="22"/>
  <c r="K73" i="22"/>
  <c r="J73" i="22"/>
  <c r="I73" i="22"/>
  <c r="H73" i="22"/>
  <c r="G73" i="22"/>
  <c r="F73" i="22"/>
  <c r="E73" i="22"/>
  <c r="M68" i="22"/>
  <c r="M64" i="22" s="1"/>
  <c r="L68" i="22"/>
  <c r="K68" i="22"/>
  <c r="J68" i="22"/>
  <c r="I68" i="22"/>
  <c r="I64" i="22" s="1"/>
  <c r="H68" i="22"/>
  <c r="G68" i="22"/>
  <c r="F68" i="22"/>
  <c r="E68" i="22"/>
  <c r="E64" i="22" s="1"/>
  <c r="M65" i="22"/>
  <c r="L65" i="22"/>
  <c r="L64" i="22" s="1"/>
  <c r="K65" i="22"/>
  <c r="J65" i="22"/>
  <c r="J64" i="22" s="1"/>
  <c r="I65" i="22"/>
  <c r="H65" i="22"/>
  <c r="H64" i="22" s="1"/>
  <c r="G65" i="22"/>
  <c r="F65" i="22"/>
  <c r="F64" i="22" s="1"/>
  <c r="E65" i="22"/>
  <c r="K64" i="22"/>
  <c r="G64" i="22"/>
  <c r="M59" i="22"/>
  <c r="L59" i="22"/>
  <c r="K59" i="22"/>
  <c r="J59" i="22"/>
  <c r="I59" i="22"/>
  <c r="H59" i="22"/>
  <c r="H51" i="22" s="1"/>
  <c r="G59" i="22"/>
  <c r="F59" i="22"/>
  <c r="E59" i="22"/>
  <c r="M56" i="22"/>
  <c r="M52" i="22" s="1"/>
  <c r="M51" i="22" s="1"/>
  <c r="L56" i="22"/>
  <c r="K56" i="22"/>
  <c r="J56" i="22"/>
  <c r="I56" i="22"/>
  <c r="I52" i="22" s="1"/>
  <c r="I51" i="22" s="1"/>
  <c r="H56" i="22"/>
  <c r="G56" i="22"/>
  <c r="F56" i="22"/>
  <c r="E56" i="22"/>
  <c r="E52" i="22" s="1"/>
  <c r="E51" i="22" s="1"/>
  <c r="M53" i="22"/>
  <c r="L53" i="22"/>
  <c r="L52" i="22" s="1"/>
  <c r="K53" i="22"/>
  <c r="J53" i="22"/>
  <c r="J52" i="22" s="1"/>
  <c r="J51" i="22" s="1"/>
  <c r="I53" i="22"/>
  <c r="H53" i="22"/>
  <c r="H52" i="22" s="1"/>
  <c r="G53" i="22"/>
  <c r="F53" i="22"/>
  <c r="F52" i="22" s="1"/>
  <c r="F51" i="22" s="1"/>
  <c r="E53" i="22"/>
  <c r="K52" i="22"/>
  <c r="G52" i="22"/>
  <c r="L51" i="22"/>
  <c r="L92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J8" i="22"/>
  <c r="J4" i="22" s="1"/>
  <c r="I8" i="22"/>
  <c r="H8" i="22"/>
  <c r="G8" i="22"/>
  <c r="F8" i="22"/>
  <c r="F4" i="22" s="1"/>
  <c r="E8" i="22"/>
  <c r="M5" i="22"/>
  <c r="M4" i="22" s="1"/>
  <c r="M92" i="22" s="1"/>
  <c r="L5" i="22"/>
  <c r="K5" i="22"/>
  <c r="K4" i="22" s="1"/>
  <c r="J5" i="22"/>
  <c r="I5" i="22"/>
  <c r="I4" i="22" s="1"/>
  <c r="I92" i="22" s="1"/>
  <c r="H5" i="22"/>
  <c r="G5" i="22"/>
  <c r="G4" i="22" s="1"/>
  <c r="F5" i="22"/>
  <c r="E5" i="22"/>
  <c r="E4" i="22" s="1"/>
  <c r="E92" i="22" s="1"/>
  <c r="L4" i="22"/>
  <c r="H4" i="22"/>
  <c r="H92" i="22" s="1"/>
  <c r="M81" i="21"/>
  <c r="L81" i="21"/>
  <c r="K81" i="21"/>
  <c r="J81" i="21"/>
  <c r="J77" i="21" s="1"/>
  <c r="I81" i="21"/>
  <c r="H81" i="21"/>
  <c r="G81" i="21"/>
  <c r="F81" i="21"/>
  <c r="F77" i="21" s="1"/>
  <c r="E81" i="21"/>
  <c r="M78" i="21"/>
  <c r="M77" i="21" s="1"/>
  <c r="L78" i="21"/>
  <c r="K78" i="21"/>
  <c r="K77" i="21" s="1"/>
  <c r="J78" i="21"/>
  <c r="I78" i="21"/>
  <c r="I77" i="21" s="1"/>
  <c r="H78" i="21"/>
  <c r="G78" i="21"/>
  <c r="G77" i="21" s="1"/>
  <c r="F78" i="21"/>
  <c r="E78" i="21"/>
  <c r="E77" i="21" s="1"/>
  <c r="L77" i="21"/>
  <c r="H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J68" i="21"/>
  <c r="J64" i="21" s="1"/>
  <c r="I68" i="21"/>
  <c r="H68" i="21"/>
  <c r="G68" i="21"/>
  <c r="F68" i="21"/>
  <c r="F64" i="21" s="1"/>
  <c r="E68" i="21"/>
  <c r="M65" i="21"/>
  <c r="M64" i="21" s="1"/>
  <c r="L65" i="21"/>
  <c r="K65" i="21"/>
  <c r="K64" i="21" s="1"/>
  <c r="J65" i="21"/>
  <c r="I65" i="21"/>
  <c r="I64" i="21" s="1"/>
  <c r="I51" i="21" s="1"/>
  <c r="I92" i="21" s="1"/>
  <c r="H65" i="21"/>
  <c r="G65" i="21"/>
  <c r="G64" i="21" s="1"/>
  <c r="F65" i="21"/>
  <c r="E65" i="21"/>
  <c r="E64" i="21" s="1"/>
  <c r="E51" i="21" s="1"/>
  <c r="L64" i="21"/>
  <c r="H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J56" i="21"/>
  <c r="J52" i="21" s="1"/>
  <c r="I56" i="21"/>
  <c r="H56" i="21"/>
  <c r="G56" i="21"/>
  <c r="F56" i="21"/>
  <c r="F52" i="21" s="1"/>
  <c r="E56" i="21"/>
  <c r="M53" i="21"/>
  <c r="M52" i="21" s="1"/>
  <c r="L53" i="21"/>
  <c r="K53" i="21"/>
  <c r="K52" i="21" s="1"/>
  <c r="J53" i="21"/>
  <c r="I53" i="21"/>
  <c r="I52" i="21" s="1"/>
  <c r="H53" i="21"/>
  <c r="G53" i="21"/>
  <c r="G52" i="21" s="1"/>
  <c r="F53" i="21"/>
  <c r="E53" i="21"/>
  <c r="E52" i="21" s="1"/>
  <c r="L52" i="21"/>
  <c r="L51" i="21" s="1"/>
  <c r="H52" i="21"/>
  <c r="M51" i="21"/>
  <c r="M47" i="21"/>
  <c r="L47" i="21"/>
  <c r="K47" i="21"/>
  <c r="J47" i="21"/>
  <c r="I47" i="21"/>
  <c r="H47" i="21"/>
  <c r="G47" i="21"/>
  <c r="F47" i="21"/>
  <c r="E47" i="21"/>
  <c r="M8" i="21"/>
  <c r="L8" i="21"/>
  <c r="K8" i="21"/>
  <c r="K4" i="21" s="1"/>
  <c r="J8" i="21"/>
  <c r="I8" i="21"/>
  <c r="H8" i="21"/>
  <c r="G8" i="21"/>
  <c r="G4" i="21" s="1"/>
  <c r="F8" i="21"/>
  <c r="E8" i="21"/>
  <c r="M5" i="21"/>
  <c r="L5" i="21"/>
  <c r="L4" i="21" s="1"/>
  <c r="K5" i="21"/>
  <c r="J5" i="21"/>
  <c r="J4" i="21" s="1"/>
  <c r="I5" i="21"/>
  <c r="H5" i="21"/>
  <c r="H4" i="21" s="1"/>
  <c r="G5" i="21"/>
  <c r="F5" i="21"/>
  <c r="F4" i="21" s="1"/>
  <c r="E5" i="21"/>
  <c r="M4" i="21"/>
  <c r="M92" i="21" s="1"/>
  <c r="I4" i="21"/>
  <c r="E4" i="21"/>
  <c r="E92" i="21" s="1"/>
  <c r="M81" i="20"/>
  <c r="L81" i="20"/>
  <c r="K81" i="20"/>
  <c r="K77" i="20" s="1"/>
  <c r="J81" i="20"/>
  <c r="I81" i="20"/>
  <c r="H81" i="20"/>
  <c r="G81" i="20"/>
  <c r="G77" i="20" s="1"/>
  <c r="F81" i="20"/>
  <c r="E81" i="20"/>
  <c r="M78" i="20"/>
  <c r="L78" i="20"/>
  <c r="L77" i="20" s="1"/>
  <c r="K78" i="20"/>
  <c r="J78" i="20"/>
  <c r="I78" i="20"/>
  <c r="H78" i="20"/>
  <c r="H77" i="20" s="1"/>
  <c r="G78" i="20"/>
  <c r="F78" i="20"/>
  <c r="E78" i="20"/>
  <c r="M77" i="20"/>
  <c r="J77" i="20"/>
  <c r="I77" i="20"/>
  <c r="F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K64" i="20" s="1"/>
  <c r="J68" i="20"/>
  <c r="I68" i="20"/>
  <c r="H68" i="20"/>
  <c r="G68" i="20"/>
  <c r="G64" i="20" s="1"/>
  <c r="F68" i="20"/>
  <c r="E68" i="20"/>
  <c r="M65" i="20"/>
  <c r="L65" i="20"/>
  <c r="L64" i="20" s="1"/>
  <c r="K65" i="20"/>
  <c r="J65" i="20"/>
  <c r="I65" i="20"/>
  <c r="H65" i="20"/>
  <c r="H64" i="20" s="1"/>
  <c r="G65" i="20"/>
  <c r="F65" i="20"/>
  <c r="E65" i="20"/>
  <c r="M64" i="20"/>
  <c r="J64" i="20"/>
  <c r="I64" i="20"/>
  <c r="F64" i="20"/>
  <c r="E64" i="20"/>
  <c r="M59" i="20"/>
  <c r="L59" i="20"/>
  <c r="K59" i="20"/>
  <c r="J59" i="20"/>
  <c r="I59" i="20"/>
  <c r="H59" i="20"/>
  <c r="G59" i="20"/>
  <c r="F59" i="20"/>
  <c r="F51" i="20" s="1"/>
  <c r="E59" i="20"/>
  <c r="M56" i="20"/>
  <c r="L56" i="20"/>
  <c r="K56" i="20"/>
  <c r="K52" i="20" s="1"/>
  <c r="K51" i="20" s="1"/>
  <c r="J56" i="20"/>
  <c r="I56" i="20"/>
  <c r="H56" i="20"/>
  <c r="G56" i="20"/>
  <c r="G52" i="20" s="1"/>
  <c r="G51" i="20" s="1"/>
  <c r="F56" i="20"/>
  <c r="E56" i="20"/>
  <c r="M53" i="20"/>
  <c r="L53" i="20"/>
  <c r="L52" i="20" s="1"/>
  <c r="L51" i="20" s="1"/>
  <c r="K53" i="20"/>
  <c r="J53" i="20"/>
  <c r="I53" i="20"/>
  <c r="H53" i="20"/>
  <c r="H52" i="20" s="1"/>
  <c r="H51" i="20" s="1"/>
  <c r="G53" i="20"/>
  <c r="F53" i="20"/>
  <c r="E53" i="20"/>
  <c r="M52" i="20"/>
  <c r="M51" i="20" s="1"/>
  <c r="J52" i="20"/>
  <c r="I52" i="20"/>
  <c r="I51" i="20" s="1"/>
  <c r="F52" i="20"/>
  <c r="E52" i="20"/>
  <c r="E51" i="20" s="1"/>
  <c r="J51" i="20"/>
  <c r="J92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M4" i="20" s="1"/>
  <c r="M92" i="20" s="1"/>
  <c r="L5" i="20"/>
  <c r="K5" i="20"/>
  <c r="J5" i="20"/>
  <c r="I5" i="20"/>
  <c r="I4" i="20" s="1"/>
  <c r="I92" i="20" s="1"/>
  <c r="H5" i="20"/>
  <c r="G5" i="20"/>
  <c r="F5" i="20"/>
  <c r="E5" i="20"/>
  <c r="E4" i="20" s="1"/>
  <c r="E92" i="20" s="1"/>
  <c r="J4" i="20"/>
  <c r="F4" i="20"/>
  <c r="F92" i="20" s="1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M77" i="19" s="1"/>
  <c r="L78" i="19"/>
  <c r="K78" i="19"/>
  <c r="J78" i="19"/>
  <c r="I78" i="19"/>
  <c r="I77" i="19" s="1"/>
  <c r="H78" i="19"/>
  <c r="G78" i="19"/>
  <c r="F78" i="19"/>
  <c r="E78" i="19"/>
  <c r="E77" i="19" s="1"/>
  <c r="J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M64" i="19" s="1"/>
  <c r="L65" i="19"/>
  <c r="L64" i="19" s="1"/>
  <c r="K65" i="19"/>
  <c r="J65" i="19"/>
  <c r="I65" i="19"/>
  <c r="I64" i="19" s="1"/>
  <c r="H65" i="19"/>
  <c r="H64" i="19" s="1"/>
  <c r="G65" i="19"/>
  <c r="F65" i="19"/>
  <c r="E65" i="19"/>
  <c r="E64" i="19" s="1"/>
  <c r="J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J56" i="19"/>
  <c r="I56" i="19"/>
  <c r="H56" i="19"/>
  <c r="G56" i="19"/>
  <c r="G52" i="19" s="1"/>
  <c r="F56" i="19"/>
  <c r="E56" i="19"/>
  <c r="M53" i="19"/>
  <c r="M52" i="19" s="1"/>
  <c r="M51" i="19" s="1"/>
  <c r="L53" i="19"/>
  <c r="K53" i="19"/>
  <c r="J53" i="19"/>
  <c r="I53" i="19"/>
  <c r="I52" i="19" s="1"/>
  <c r="I51" i="19" s="1"/>
  <c r="H53" i="19"/>
  <c r="G53" i="19"/>
  <c r="F53" i="19"/>
  <c r="E53" i="19"/>
  <c r="E52" i="19" s="1"/>
  <c r="E51" i="19" s="1"/>
  <c r="J52" i="19"/>
  <c r="F52" i="19"/>
  <c r="F51" i="19" s="1"/>
  <c r="K51" i="19"/>
  <c r="G51" i="19"/>
  <c r="G92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K5" i="19"/>
  <c r="J5" i="19"/>
  <c r="J4" i="19" s="1"/>
  <c r="I5" i="19"/>
  <c r="H5" i="19"/>
  <c r="G5" i="19"/>
  <c r="F5" i="19"/>
  <c r="F4" i="19" s="1"/>
  <c r="F92" i="19" s="1"/>
  <c r="E5" i="19"/>
  <c r="K4" i="19"/>
  <c r="K92" i="19" s="1"/>
  <c r="G4" i="19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L78" i="18"/>
  <c r="K78" i="18"/>
  <c r="J78" i="18"/>
  <c r="J77" i="18" s="1"/>
  <c r="I78" i="18"/>
  <c r="H78" i="18"/>
  <c r="G78" i="18"/>
  <c r="F78" i="18"/>
  <c r="F77" i="18" s="1"/>
  <c r="E78" i="18"/>
  <c r="K77" i="18"/>
  <c r="G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J65" i="18"/>
  <c r="J64" i="18" s="1"/>
  <c r="I65" i="18"/>
  <c r="I64" i="18" s="1"/>
  <c r="H65" i="18"/>
  <c r="G65" i="18"/>
  <c r="F65" i="18"/>
  <c r="F64" i="18" s="1"/>
  <c r="E65" i="18"/>
  <c r="E64" i="18" s="1"/>
  <c r="K64" i="18"/>
  <c r="G64" i="18"/>
  <c r="M59" i="18"/>
  <c r="L59" i="18"/>
  <c r="L51" i="18" s="1"/>
  <c r="L92" i="18" s="1"/>
  <c r="K59" i="18"/>
  <c r="J59" i="18"/>
  <c r="I59" i="18"/>
  <c r="H59" i="18"/>
  <c r="H51" i="18" s="1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E52" i="18" s="1"/>
  <c r="E51" i="18" s="1"/>
  <c r="M53" i="18"/>
  <c r="L53" i="18"/>
  <c r="K53" i="18"/>
  <c r="J53" i="18"/>
  <c r="J52" i="18" s="1"/>
  <c r="J51" i="18" s="1"/>
  <c r="I53" i="18"/>
  <c r="H53" i="18"/>
  <c r="G53" i="18"/>
  <c r="F53" i="18"/>
  <c r="F52" i="18" s="1"/>
  <c r="F51" i="18" s="1"/>
  <c r="E53" i="18"/>
  <c r="L52" i="18"/>
  <c r="K52" i="18"/>
  <c r="H52" i="18"/>
  <c r="G52" i="18"/>
  <c r="M47" i="18"/>
  <c r="M4" i="18" s="1"/>
  <c r="L47" i="18"/>
  <c r="K47" i="18"/>
  <c r="J47" i="18"/>
  <c r="I47" i="18"/>
  <c r="I4" i="18" s="1"/>
  <c r="H47" i="18"/>
  <c r="G47" i="18"/>
  <c r="F47" i="18"/>
  <c r="E47" i="18"/>
  <c r="E4" i="18" s="1"/>
  <c r="M8" i="18"/>
  <c r="L8" i="18"/>
  <c r="K8" i="18"/>
  <c r="J8" i="18"/>
  <c r="I8" i="18"/>
  <c r="H8" i="18"/>
  <c r="G8" i="18"/>
  <c r="F8" i="18"/>
  <c r="E8" i="18"/>
  <c r="M5" i="18"/>
  <c r="L5" i="18"/>
  <c r="K5" i="18"/>
  <c r="K4" i="18" s="1"/>
  <c r="J5" i="18"/>
  <c r="I5" i="18"/>
  <c r="H5" i="18"/>
  <c r="G5" i="18"/>
  <c r="G4" i="18" s="1"/>
  <c r="F5" i="18"/>
  <c r="E5" i="18"/>
  <c r="L4" i="18"/>
  <c r="H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L9" i="17" s="1"/>
  <c r="K10" i="17"/>
  <c r="J10" i="17"/>
  <c r="J9" i="17" s="1"/>
  <c r="I10" i="17"/>
  <c r="H10" i="17"/>
  <c r="H9" i="17" s="1"/>
  <c r="G10" i="17"/>
  <c r="F10" i="17"/>
  <c r="F9" i="17" s="1"/>
  <c r="F40" i="17" s="1"/>
  <c r="E10" i="17"/>
  <c r="M9" i="17"/>
  <c r="M40" i="17" s="1"/>
  <c r="K9" i="17"/>
  <c r="I9" i="17"/>
  <c r="I40" i="17" s="1"/>
  <c r="G9" i="17"/>
  <c r="E9" i="17"/>
  <c r="E40" i="17" s="1"/>
  <c r="M4" i="17"/>
  <c r="L4" i="17"/>
  <c r="K4" i="17"/>
  <c r="J4" i="17"/>
  <c r="I4" i="17"/>
  <c r="H4" i="17"/>
  <c r="G4" i="17"/>
  <c r="G40" i="17" s="1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I26" i="15"/>
  <c r="E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H8" i="15"/>
  <c r="G8" i="15"/>
  <c r="F8" i="15"/>
  <c r="E8" i="15"/>
  <c r="D8" i="15"/>
  <c r="C8" i="15"/>
  <c r="K4" i="15"/>
  <c r="K26" i="15" s="1"/>
  <c r="J4" i="15"/>
  <c r="J26" i="15" s="1"/>
  <c r="I4" i="15"/>
  <c r="H4" i="15"/>
  <c r="H26" i="15" s="1"/>
  <c r="G4" i="15"/>
  <c r="G26" i="15" s="1"/>
  <c r="F4" i="15"/>
  <c r="F26" i="15" s="1"/>
  <c r="E4" i="15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J4" i="13"/>
  <c r="J26" i="13" s="1"/>
  <c r="I4" i="13"/>
  <c r="I26" i="13" s="1"/>
  <c r="H4" i="13"/>
  <c r="H26" i="13" s="1"/>
  <c r="G4" i="13"/>
  <c r="F4" i="13"/>
  <c r="F26" i="13" s="1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K26" i="4" s="1"/>
  <c r="J8" i="4"/>
  <c r="I8" i="4"/>
  <c r="H8" i="4"/>
  <c r="G8" i="4"/>
  <c r="G26" i="4" s="1"/>
  <c r="F8" i="4"/>
  <c r="E8" i="4"/>
  <c r="D8" i="4"/>
  <c r="C8" i="4"/>
  <c r="C26" i="4" s="1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H92" i="18" l="1"/>
  <c r="L40" i="17"/>
  <c r="I92" i="18"/>
  <c r="K51" i="18"/>
  <c r="K92" i="18" s="1"/>
  <c r="E77" i="18"/>
  <c r="I77" i="18"/>
  <c r="M77" i="18"/>
  <c r="J51" i="19"/>
  <c r="J92" i="19" s="1"/>
  <c r="H52" i="19"/>
  <c r="H51" i="19" s="1"/>
  <c r="L52" i="19"/>
  <c r="L51" i="19" s="1"/>
  <c r="H4" i="20"/>
  <c r="H92" i="20" s="1"/>
  <c r="L4" i="20"/>
  <c r="L92" i="20" s="1"/>
  <c r="G4" i="20"/>
  <c r="G92" i="20" s="1"/>
  <c r="K4" i="20"/>
  <c r="K92" i="20" s="1"/>
  <c r="H51" i="21"/>
  <c r="G51" i="21"/>
  <c r="G92" i="21" s="1"/>
  <c r="K51" i="21"/>
  <c r="F51" i="21"/>
  <c r="J51" i="21"/>
  <c r="J92" i="21" s="1"/>
  <c r="G51" i="22"/>
  <c r="J51" i="23"/>
  <c r="M92" i="18"/>
  <c r="F92" i="21"/>
  <c r="J92" i="23"/>
  <c r="M92" i="23"/>
  <c r="J40" i="17"/>
  <c r="H92" i="21"/>
  <c r="L92" i="21"/>
  <c r="K92" i="21"/>
  <c r="G92" i="22"/>
  <c r="F92" i="22"/>
  <c r="J92" i="22"/>
  <c r="K51" i="22"/>
  <c r="K92" i="22" s="1"/>
  <c r="H4" i="23"/>
  <c r="L4" i="23"/>
  <c r="E51" i="23"/>
  <c r="E92" i="23" s="1"/>
  <c r="I51" i="23"/>
  <c r="I92" i="23" s="1"/>
  <c r="M51" i="23"/>
  <c r="H51" i="23"/>
  <c r="L51" i="23"/>
  <c r="H40" i="17"/>
  <c r="E92" i="18"/>
  <c r="K40" i="17"/>
  <c r="F4" i="18"/>
  <c r="F92" i="18" s="1"/>
  <c r="J4" i="18"/>
  <c r="J92" i="18" s="1"/>
  <c r="G51" i="18"/>
  <c r="G92" i="18" s="1"/>
  <c r="E4" i="19"/>
  <c r="E92" i="19" s="1"/>
  <c r="I4" i="19"/>
  <c r="I92" i="19" s="1"/>
  <c r="M4" i="19"/>
  <c r="M92" i="19" s="1"/>
  <c r="H4" i="19"/>
  <c r="L4" i="19"/>
  <c r="L92" i="19" s="1"/>
  <c r="H77" i="19"/>
  <c r="L77" i="19"/>
  <c r="H92" i="19" l="1"/>
  <c r="L92" i="23"/>
  <c r="H92" i="23"/>
</calcChain>
</file>

<file path=xl/sharedStrings.xml><?xml version="1.0" encoding="utf-8"?>
<sst xmlns="http://schemas.openxmlformats.org/spreadsheetml/2006/main" count="9181" uniqueCount="180">
  <si>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</si>
  <si>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</si>
  <si>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</si>
  <si>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</si>
  <si>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</si>
  <si>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</si>
  <si>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</si>
  <si>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</si>
  <si>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</si>
  <si>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</si>
  <si>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</si>
  <si>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</si>
  <si>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</si>
  <si>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</si>
  <si>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</si>
  <si>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</si>
  <si>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</si>
  <si>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</si>
  <si>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</si>
  <si>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</si>
  <si>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</si>
  <si>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</si>
  <si>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</si>
  <si>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</si>
  <si>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</si>
  <si>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</si>
  <si>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</si>
  <si>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</si>
  <si>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</si>
  <si>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</si>
  <si>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</si>
  <si>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</si>
  <si>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</si>
  <si>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</si>
  <si>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</si>
  <si>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</si>
  <si>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</si>
  <si>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</si>
  <si>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</si>
  <si>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</si>
  <si>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</si>
  <si>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</si>
  <si>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</si>
  <si>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</si>
  <si>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</si>
  <si>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</si>
  <si>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</si>
  <si>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</si>
  <si>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</si>
  <si>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</si>
  <si>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</si>
  <si>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</si>
  <si>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</si>
  <si>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</si>
  <si>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</si>
  <si>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</si>
  <si>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</si>
  <si>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</si>
  <si>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</si>
  <si>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</si>
  <si>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</si>
  <si>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</si>
  <si>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</si>
  <si>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</si>
  <si>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</si>
  <si>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</si>
  <si>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</si>
  <si>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</si>
  <si>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</si>
  <si>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</si>
  <si>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</si>
  <si>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</si>
  <si>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</si>
  <si>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</si>
  <si>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</si>
  <si>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</si>
  <si>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</si>
  <si>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</si>
  <si>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</si>
  <si>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</si>
  <si>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</si>
  <si>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</si>
  <si>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</si>
  <si>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</si>
  <si>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</si>
  <si>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</si>
  <si>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</si>
  <si>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</si>
  <si>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</si>
  <si>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</si>
  <si>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</si>
  <si>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</si>
  <si>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</si>
  <si>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</si>
  <si>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</si>
  <si>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</si>
  <si>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</si>
  <si>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</si>
  <si>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</si>
  <si>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</si>
  <si>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</si>
  <si>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</si>
  <si>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</si>
  <si>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</si>
  <si>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</si>
  <si>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</si>
  <si>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</si>
  <si>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</si>
  <si>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</si>
  <si>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</si>
  <si>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</si>
  <si>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</si>
  <si>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</si>
  <si>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</si>
  <si>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</si>
  <si>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</si>
  <si>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</si>
  <si>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</si>
  <si>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</si>
  <si>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</si>
  <si>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</si>
  <si>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</si>
  <si>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Community Safety, Security And Liaison</t>
  </si>
  <si>
    <t>Table B.2: Payments and estimates by economic classification: Community Safety, Security And Liaison</t>
  </si>
  <si>
    <t>2016/17</t>
  </si>
  <si>
    <t>2015/16</t>
  </si>
  <si>
    <t>2014/15</t>
  </si>
  <si>
    <t>2013/14</t>
  </si>
  <si>
    <t>2012/13</t>
  </si>
  <si>
    <t>2011/12</t>
  </si>
  <si>
    <t>2010/11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</si>
  <si>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</si>
  <si>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</si>
  <si>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</si>
  <si>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</si>
  <si>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</si>
  <si>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</si>
  <si>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</si>
  <si>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Civilian Oversight</t>
  </si>
  <si>
    <t>3. Crime Prevention And Community Police Relations</t>
  </si>
  <si>
    <t>4. Transport Regulation</t>
  </si>
  <si>
    <t>5. Security  Management</t>
  </si>
  <si>
    <t xml:space="preserve">6. </t>
  </si>
  <si>
    <t xml:space="preserve">7. </t>
  </si>
  <si>
    <t xml:space="preserve">8. </t>
  </si>
  <si>
    <t xml:space="preserve">9. </t>
  </si>
  <si>
    <t>1. Office Of Mec</t>
  </si>
  <si>
    <t>2. Office Of Hod</t>
  </si>
  <si>
    <t>3. Financial Management</t>
  </si>
  <si>
    <t>4. Corporate Services</t>
  </si>
  <si>
    <t>5. Legal Services</t>
  </si>
  <si>
    <t>1. Policy And Research</t>
  </si>
  <si>
    <t>2. Monitoring And Evaluation</t>
  </si>
  <si>
    <t>1. Crime Prevention</t>
  </si>
  <si>
    <t>2. Community Police Relation</t>
  </si>
  <si>
    <t>1. Programme Support</t>
  </si>
  <si>
    <t>2. Safety Engineering</t>
  </si>
  <si>
    <t>3. Traffic Law Enforcement</t>
  </si>
  <si>
    <t>4. Road Safety Education</t>
  </si>
  <si>
    <t>5. Transport Admin And Licensing</t>
  </si>
  <si>
    <t>6. Overload Control</t>
  </si>
  <si>
    <t>2. Provincial Security Operation</t>
  </si>
  <si>
    <t>Table 9.2: Summary of departmental receipts collection</t>
  </si>
  <si>
    <t>Table 9.3: Summary of payments and estimates by programme: Community Safety, Security And Liaison</t>
  </si>
  <si>
    <t>Table 9.4: Summary of provincial payments and estimates by economic classification: Community Safety, Security And Liaison</t>
  </si>
  <si>
    <t>Table 9.7: Summary of payments and estimates by sub-programme: Administration</t>
  </si>
  <si>
    <t>Table 9.8: Summary of payments and estimates by economic classification: Administration</t>
  </si>
  <si>
    <t>Table 9.9: Summary of payments and estimates by sub-programme: Civilian Oversight</t>
  </si>
  <si>
    <t>Table 9.10: Summary of payments and estimates by economic classification: Civilian Oversight</t>
  </si>
  <si>
    <t>Table 9.11: Summary of payments and estimates by sub-programme: Crime Prevention And Community Police Relations</t>
  </si>
  <si>
    <t>Table 9.12: Summary of payments and estimates by economic classification: Crime Prevention And Community Police Relations</t>
  </si>
  <si>
    <t>Table 9.13: Summary of payments and estimates by sub-programme: Transport Regulation</t>
  </si>
  <si>
    <t>Table 9.14: Summary of payments and estimates by economic classification: Transport Regulation</t>
  </si>
  <si>
    <t>Table 9.15: Summary of payments and estimates by sub-programme: Security  Management</t>
  </si>
  <si>
    <t>Table 9.16: Summary of payments and estimates by economic classification: Security  Management</t>
  </si>
  <si>
    <t>Table B.2A: Payments and estimates by economic classification: Administration</t>
  </si>
  <si>
    <t>Table B.2B: Payments and estimates by economic classification: Civilian Oversight</t>
  </si>
  <si>
    <t>Table B.2C: Payments and estimates by economic classification: Crime Prevention And Community Police Relations</t>
  </si>
  <si>
    <t>Table B.2D: Payments and estimates by economic classification: Transport Regulation</t>
  </si>
  <si>
    <t>Table B.2E: Payments and estimates by economic classification: Security 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</si>
</sst>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237459</v>
      </c>
      <c r="D4" s="28">
        <f t="shared" ref="D4:K4" si="0">SUM(D5:D8)</f>
        <v>238937</v>
      </c>
      <c r="E4" s="28">
        <f t="shared" si="0"/>
        <v>309287</v>
      </c>
      <c r="F4" s="27">
        <f t="shared" si="0"/>
        <v>370880</v>
      </c>
      <c r="G4" s="28">
        <f t="shared" si="0"/>
        <v>370880</v>
      </c>
      <c r="H4" s="29">
        <f t="shared" si="0"/>
        <v>338928</v>
      </c>
      <c r="I4" s="28">
        <f t="shared" si="0"/>
        <v>389424</v>
      </c>
      <c r="J4" s="28">
        <f t="shared" si="0"/>
        <v>408895</v>
      </c>
      <c r="K4" s="28">
        <f t="shared" si="0"/>
        <v>430566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237459</v>
      </c>
      <c r="D8" s="36">
        <v>238937</v>
      </c>
      <c r="E8" s="36">
        <v>309287</v>
      </c>
      <c r="F8" s="35">
        <v>370880</v>
      </c>
      <c r="G8" s="36">
        <v>370880</v>
      </c>
      <c r="H8" s="37">
        <v>338928</v>
      </c>
      <c r="I8" s="36">
        <v>389424</v>
      </c>
      <c r="J8" s="36">
        <v>408895</v>
      </c>
      <c r="K8" s="37">
        <v>430566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23015</v>
      </c>
      <c r="D9" s="33">
        <v>25562</v>
      </c>
      <c r="E9" s="33">
        <v>34516</v>
      </c>
      <c r="F9" s="32">
        <v>24827</v>
      </c>
      <c r="G9" s="33">
        <v>24827</v>
      </c>
      <c r="H9" s="34">
        <v>24841</v>
      </c>
      <c r="I9" s="33">
        <v>25855</v>
      </c>
      <c r="J9" s="33">
        <v>27401</v>
      </c>
      <c r="K9" s="33">
        <v>28843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33567</v>
      </c>
      <c r="D11" s="33">
        <v>23516</v>
      </c>
      <c r="E11" s="33">
        <v>21354</v>
      </c>
      <c r="F11" s="32">
        <v>67588</v>
      </c>
      <c r="G11" s="33">
        <v>67588</v>
      </c>
      <c r="H11" s="34">
        <v>54195</v>
      </c>
      <c r="I11" s="33">
        <v>71342</v>
      </c>
      <c r="J11" s="33">
        <v>75097</v>
      </c>
      <c r="K11" s="33">
        <v>79077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3247</v>
      </c>
      <c r="D12" s="33">
        <v>492</v>
      </c>
      <c r="E12" s="33">
        <v>1784</v>
      </c>
      <c r="F12" s="32">
        <v>21930</v>
      </c>
      <c r="G12" s="33">
        <v>21930</v>
      </c>
      <c r="H12" s="34">
        <v>17043</v>
      </c>
      <c r="I12" s="33">
        <v>23076</v>
      </c>
      <c r="J12" s="33">
        <v>24290</v>
      </c>
      <c r="K12" s="33">
        <v>24290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11</v>
      </c>
      <c r="D13" s="33">
        <v>77</v>
      </c>
      <c r="E13" s="33">
        <v>161</v>
      </c>
      <c r="F13" s="32">
        <v>10</v>
      </c>
      <c r="G13" s="33">
        <v>10</v>
      </c>
      <c r="H13" s="34">
        <v>189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126</v>
      </c>
      <c r="D14" s="36">
        <v>80</v>
      </c>
      <c r="E14" s="36">
        <v>5445</v>
      </c>
      <c r="F14" s="35">
        <v>17</v>
      </c>
      <c r="G14" s="36">
        <v>17</v>
      </c>
      <c r="H14" s="37">
        <v>46</v>
      </c>
      <c r="I14" s="36">
        <v>17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297425</v>
      </c>
      <c r="D15" s="61">
        <f t="shared" ref="D15:K15" si="1">SUM(D5:D14)</f>
        <v>288664</v>
      </c>
      <c r="E15" s="61">
        <f t="shared" si="1"/>
        <v>372547</v>
      </c>
      <c r="F15" s="62">
        <f t="shared" si="1"/>
        <v>485252</v>
      </c>
      <c r="G15" s="61">
        <f t="shared" si="1"/>
        <v>485252</v>
      </c>
      <c r="H15" s="63">
        <f t="shared" si="1"/>
        <v>435242</v>
      </c>
      <c r="I15" s="61">
        <f t="shared" si="1"/>
        <v>509714</v>
      </c>
      <c r="J15" s="61">
        <f t="shared" si="1"/>
        <v>535683</v>
      </c>
      <c r="K15" s="61">
        <f t="shared" si="1"/>
        <v>562776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1502</v>
      </c>
      <c r="D4" s="33">
        <v>1519</v>
      </c>
      <c r="E4" s="33">
        <v>1511</v>
      </c>
      <c r="F4" s="27">
        <v>1730</v>
      </c>
      <c r="G4" s="28">
        <v>1730</v>
      </c>
      <c r="H4" s="29">
        <v>1779</v>
      </c>
      <c r="I4" s="33">
        <v>1781</v>
      </c>
      <c r="J4" s="33">
        <v>1868</v>
      </c>
      <c r="K4" s="33">
        <v>1967.0039999999999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3252</v>
      </c>
      <c r="D5" s="33">
        <v>2654</v>
      </c>
      <c r="E5" s="33">
        <v>3385</v>
      </c>
      <c r="F5" s="32">
        <v>3950</v>
      </c>
      <c r="G5" s="33">
        <v>3950</v>
      </c>
      <c r="H5" s="34">
        <v>3746</v>
      </c>
      <c r="I5" s="33">
        <v>4128</v>
      </c>
      <c r="J5" s="33">
        <v>4330</v>
      </c>
      <c r="K5" s="33">
        <v>4559.49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157</v>
      </c>
      <c r="C6" s="33">
        <v>194929</v>
      </c>
      <c r="D6" s="33">
        <v>210027</v>
      </c>
      <c r="E6" s="33">
        <v>236649</v>
      </c>
      <c r="F6" s="32">
        <v>233955</v>
      </c>
      <c r="G6" s="33">
        <v>232955</v>
      </c>
      <c r="H6" s="34">
        <v>231200</v>
      </c>
      <c r="I6" s="33">
        <v>344986</v>
      </c>
      <c r="J6" s="33">
        <v>355074</v>
      </c>
      <c r="K6" s="33">
        <v>277804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158</v>
      </c>
      <c r="C7" s="33">
        <v>33829</v>
      </c>
      <c r="D7" s="33">
        <v>25580</v>
      </c>
      <c r="E7" s="33">
        <v>27251</v>
      </c>
      <c r="F7" s="32">
        <v>29288</v>
      </c>
      <c r="G7" s="33">
        <v>26848</v>
      </c>
      <c r="H7" s="34">
        <v>25839</v>
      </c>
      <c r="I7" s="33">
        <v>31370</v>
      </c>
      <c r="J7" s="33">
        <v>36054</v>
      </c>
      <c r="K7" s="33">
        <v>37964.862000000001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159</v>
      </c>
      <c r="C8" s="33">
        <v>28642</v>
      </c>
      <c r="D8" s="33">
        <v>24228</v>
      </c>
      <c r="E8" s="33">
        <v>42354</v>
      </c>
      <c r="F8" s="32">
        <v>36710</v>
      </c>
      <c r="G8" s="33">
        <v>32310</v>
      </c>
      <c r="H8" s="34">
        <v>31187</v>
      </c>
      <c r="I8" s="33">
        <v>32068</v>
      </c>
      <c r="J8" s="33">
        <v>39146</v>
      </c>
      <c r="K8" s="33">
        <v>41220.737999999998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160</v>
      </c>
      <c r="C9" s="33">
        <v>16784</v>
      </c>
      <c r="D9" s="33">
        <v>23801</v>
      </c>
      <c r="E9" s="33">
        <v>13609</v>
      </c>
      <c r="F9" s="32">
        <v>18000</v>
      </c>
      <c r="G9" s="33">
        <v>17800</v>
      </c>
      <c r="H9" s="34">
        <v>21002</v>
      </c>
      <c r="I9" s="33">
        <v>21428</v>
      </c>
      <c r="J9" s="33">
        <v>23064</v>
      </c>
      <c r="K9" s="33">
        <v>24286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278938</v>
      </c>
      <c r="D19" s="46">
        <f t="shared" ref="D19:K19" si="1">SUM(D4:D18)</f>
        <v>287809</v>
      </c>
      <c r="E19" s="46">
        <f t="shared" si="1"/>
        <v>324759</v>
      </c>
      <c r="F19" s="47">
        <f t="shared" si="1"/>
        <v>323633</v>
      </c>
      <c r="G19" s="46">
        <f t="shared" si="1"/>
        <v>315593</v>
      </c>
      <c r="H19" s="48">
        <f t="shared" si="1"/>
        <v>314753</v>
      </c>
      <c r="I19" s="46">
        <f t="shared" si="1"/>
        <v>435761</v>
      </c>
      <c r="J19" s="46">
        <f t="shared" si="1"/>
        <v>459536</v>
      </c>
      <c r="K19" s="46">
        <f t="shared" si="1"/>
        <v>387802.09400000004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257037</v>
      </c>
      <c r="D4" s="20">
        <f t="shared" ref="D4:K4" si="0">SUM(D5:D7)</f>
        <v>272296</v>
      </c>
      <c r="E4" s="20">
        <f t="shared" si="0"/>
        <v>302275</v>
      </c>
      <c r="F4" s="21">
        <f t="shared" si="0"/>
        <v>294683</v>
      </c>
      <c r="G4" s="20">
        <f t="shared" si="0"/>
        <v>286583</v>
      </c>
      <c r="H4" s="22">
        <f t="shared" si="0"/>
        <v>288092</v>
      </c>
      <c r="I4" s="20">
        <f t="shared" si="0"/>
        <v>319446</v>
      </c>
      <c r="J4" s="20">
        <f t="shared" si="0"/>
        <v>335801</v>
      </c>
      <c r="K4" s="20">
        <f t="shared" si="0"/>
        <v>362888.679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215774</v>
      </c>
      <c r="D5" s="28">
        <v>234145</v>
      </c>
      <c r="E5" s="28">
        <v>237215</v>
      </c>
      <c r="F5" s="27">
        <v>248365</v>
      </c>
      <c r="G5" s="28">
        <v>248365</v>
      </c>
      <c r="H5" s="29">
        <v>248792</v>
      </c>
      <c r="I5" s="28">
        <v>275813</v>
      </c>
      <c r="J5" s="28">
        <v>291599</v>
      </c>
      <c r="K5" s="29">
        <v>318862.60800000001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41263</v>
      </c>
      <c r="D6" s="33">
        <v>38151</v>
      </c>
      <c r="E6" s="33">
        <v>65060</v>
      </c>
      <c r="F6" s="32">
        <v>46318</v>
      </c>
      <c r="G6" s="33">
        <v>38218</v>
      </c>
      <c r="H6" s="34">
        <v>39300</v>
      </c>
      <c r="I6" s="33">
        <v>43633</v>
      </c>
      <c r="J6" s="33">
        <v>44202</v>
      </c>
      <c r="K6" s="34">
        <v>44026.070999999996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177</v>
      </c>
      <c r="D8" s="20">
        <f t="shared" ref="D8:K8" si="1">SUM(D9:D15)</f>
        <v>729</v>
      </c>
      <c r="E8" s="20">
        <f t="shared" si="1"/>
        <v>2078</v>
      </c>
      <c r="F8" s="21">
        <f t="shared" si="1"/>
        <v>1500</v>
      </c>
      <c r="G8" s="20">
        <f t="shared" si="1"/>
        <v>1560</v>
      </c>
      <c r="H8" s="22">
        <f t="shared" si="1"/>
        <v>1653</v>
      </c>
      <c r="I8" s="20">
        <f t="shared" si="1"/>
        <v>2500</v>
      </c>
      <c r="J8" s="20">
        <f t="shared" si="1"/>
        <v>0</v>
      </c>
      <c r="K8" s="20">
        <f t="shared" si="1"/>
        <v>1176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177</v>
      </c>
      <c r="D15" s="36">
        <v>729</v>
      </c>
      <c r="E15" s="36">
        <v>2078</v>
      </c>
      <c r="F15" s="35">
        <v>1500</v>
      </c>
      <c r="G15" s="36">
        <v>1560</v>
      </c>
      <c r="H15" s="37">
        <v>1653</v>
      </c>
      <c r="I15" s="36">
        <v>2500</v>
      </c>
      <c r="J15" s="36">
        <v>0</v>
      </c>
      <c r="K15" s="37">
        <v>1176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21724</v>
      </c>
      <c r="D16" s="20">
        <f t="shared" ref="D16:K16" si="2">SUM(D17:D23)</f>
        <v>14784</v>
      </c>
      <c r="E16" s="20">
        <f t="shared" si="2"/>
        <v>20406</v>
      </c>
      <c r="F16" s="21">
        <f t="shared" si="2"/>
        <v>27450</v>
      </c>
      <c r="G16" s="20">
        <f t="shared" si="2"/>
        <v>27450</v>
      </c>
      <c r="H16" s="22">
        <f t="shared" si="2"/>
        <v>25008</v>
      </c>
      <c r="I16" s="20">
        <f t="shared" si="2"/>
        <v>113815</v>
      </c>
      <c r="J16" s="20">
        <f t="shared" si="2"/>
        <v>123735</v>
      </c>
      <c r="K16" s="20">
        <f t="shared" si="2"/>
        <v>23737.415000000001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4923</v>
      </c>
      <c r="F17" s="27">
        <v>25000</v>
      </c>
      <c r="G17" s="28">
        <v>25000</v>
      </c>
      <c r="H17" s="29">
        <v>24165</v>
      </c>
      <c r="I17" s="28">
        <v>109882</v>
      </c>
      <c r="J17" s="28">
        <v>114735</v>
      </c>
      <c r="K17" s="29">
        <v>20000</v>
      </c>
    </row>
    <row r="18" spans="1:11" s="14" customFormat="1" ht="12.75" customHeight="1" x14ac:dyDescent="0.25">
      <c r="A18" s="25"/>
      <c r="B18" s="26" t="s">
        <v>23</v>
      </c>
      <c r="C18" s="32">
        <v>21724</v>
      </c>
      <c r="D18" s="33">
        <v>14784</v>
      </c>
      <c r="E18" s="33">
        <v>2391</v>
      </c>
      <c r="F18" s="32">
        <v>2450</v>
      </c>
      <c r="G18" s="33">
        <v>2450</v>
      </c>
      <c r="H18" s="34">
        <v>843</v>
      </c>
      <c r="I18" s="33">
        <v>3933</v>
      </c>
      <c r="J18" s="33">
        <v>9000</v>
      </c>
      <c r="K18" s="34">
        <v>3737.415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13092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278938</v>
      </c>
      <c r="D26" s="46">
        <f t="shared" ref="D26:K26" si="3">+D4+D8+D16+D24</f>
        <v>287809</v>
      </c>
      <c r="E26" s="46">
        <f t="shared" si="3"/>
        <v>324759</v>
      </c>
      <c r="F26" s="47">
        <f t="shared" si="3"/>
        <v>323633</v>
      </c>
      <c r="G26" s="46">
        <f t="shared" si="3"/>
        <v>315593</v>
      </c>
      <c r="H26" s="48">
        <f t="shared" si="3"/>
        <v>314753</v>
      </c>
      <c r="I26" s="46">
        <f t="shared" si="3"/>
        <v>435761</v>
      </c>
      <c r="J26" s="46">
        <f t="shared" si="3"/>
        <v>459536</v>
      </c>
      <c r="K26" s="46">
        <f t="shared" si="3"/>
        <v>387802.09399999998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327598</v>
      </c>
      <c r="D5" s="33">
        <v>355897</v>
      </c>
      <c r="E5" s="33">
        <v>393778</v>
      </c>
      <c r="F5" s="32">
        <v>357721</v>
      </c>
      <c r="G5" s="33">
        <v>620570</v>
      </c>
      <c r="H5" s="34">
        <v>619846</v>
      </c>
      <c r="I5" s="33">
        <v>419965</v>
      </c>
      <c r="J5" s="33">
        <v>392609</v>
      </c>
      <c r="K5" s="33">
        <v>413417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327598</v>
      </c>
      <c r="D19" s="46">
        <f t="shared" ref="D19:K19" si="1">SUM(D4:D18)</f>
        <v>355897</v>
      </c>
      <c r="E19" s="46">
        <f t="shared" si="1"/>
        <v>393778</v>
      </c>
      <c r="F19" s="47">
        <f t="shared" si="1"/>
        <v>357721</v>
      </c>
      <c r="G19" s="46">
        <f t="shared" si="1"/>
        <v>620570</v>
      </c>
      <c r="H19" s="48">
        <f t="shared" si="1"/>
        <v>619846</v>
      </c>
      <c r="I19" s="46">
        <f t="shared" si="1"/>
        <v>419965</v>
      </c>
      <c r="J19" s="46">
        <f t="shared" si="1"/>
        <v>392609</v>
      </c>
      <c r="K19" s="46">
        <f t="shared" si="1"/>
        <v>413417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327533</v>
      </c>
      <c r="D4" s="20">
        <f t="shared" ref="D4:K4" si="0">SUM(D5:D7)</f>
        <v>355620</v>
      </c>
      <c r="E4" s="20">
        <f t="shared" si="0"/>
        <v>393683</v>
      </c>
      <c r="F4" s="21">
        <f t="shared" si="0"/>
        <v>357721</v>
      </c>
      <c r="G4" s="20">
        <f t="shared" si="0"/>
        <v>620570</v>
      </c>
      <c r="H4" s="22">
        <f t="shared" si="0"/>
        <v>619846</v>
      </c>
      <c r="I4" s="20">
        <f t="shared" si="0"/>
        <v>419965</v>
      </c>
      <c r="J4" s="20">
        <f t="shared" si="0"/>
        <v>392609</v>
      </c>
      <c r="K4" s="20">
        <f t="shared" si="0"/>
        <v>413417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920</v>
      </c>
      <c r="D5" s="28">
        <v>4542</v>
      </c>
      <c r="E5" s="28">
        <v>5097</v>
      </c>
      <c r="F5" s="27">
        <v>6290</v>
      </c>
      <c r="G5" s="28">
        <v>5783</v>
      </c>
      <c r="H5" s="29">
        <v>5481</v>
      </c>
      <c r="I5" s="28">
        <v>5638</v>
      </c>
      <c r="J5" s="28">
        <v>7378</v>
      </c>
      <c r="K5" s="29">
        <v>7769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326613</v>
      </c>
      <c r="D6" s="33">
        <v>351078</v>
      </c>
      <c r="E6" s="33">
        <v>388586</v>
      </c>
      <c r="F6" s="32">
        <v>351431</v>
      </c>
      <c r="G6" s="33">
        <v>614787</v>
      </c>
      <c r="H6" s="34">
        <v>614365</v>
      </c>
      <c r="I6" s="33">
        <v>414327</v>
      </c>
      <c r="J6" s="33">
        <v>385231</v>
      </c>
      <c r="K6" s="34">
        <v>405648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103</v>
      </c>
      <c r="E8" s="20">
        <f t="shared" si="1"/>
        <v>6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103</v>
      </c>
      <c r="E15" s="36">
        <v>6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65</v>
      </c>
      <c r="D16" s="20">
        <f t="shared" ref="D16:K16" si="2">SUM(D17:D23)</f>
        <v>174</v>
      </c>
      <c r="E16" s="20">
        <f t="shared" si="2"/>
        <v>89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65</v>
      </c>
      <c r="D18" s="33">
        <v>174</v>
      </c>
      <c r="E18" s="33">
        <v>89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327598</v>
      </c>
      <c r="D26" s="46">
        <f t="shared" ref="D26:K26" si="3">+D4+D8+D16+D24</f>
        <v>355897</v>
      </c>
      <c r="E26" s="46">
        <f t="shared" si="3"/>
        <v>393778</v>
      </c>
      <c r="F26" s="47">
        <f t="shared" si="3"/>
        <v>357721</v>
      </c>
      <c r="G26" s="46">
        <f t="shared" si="3"/>
        <v>620570</v>
      </c>
      <c r="H26" s="48">
        <f t="shared" si="3"/>
        <v>619846</v>
      </c>
      <c r="I26" s="46">
        <f t="shared" si="3"/>
        <v>419965</v>
      </c>
      <c r="J26" s="46">
        <f t="shared" si="3"/>
        <v>392609</v>
      </c>
      <c r="K26" s="46">
        <f t="shared" si="3"/>
        <v>413417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237459</v>
      </c>
      <c r="F4" s="72">
        <f t="shared" ref="F4:M4" si="0">SUM(F5:F8)</f>
        <v>238937</v>
      </c>
      <c r="G4" s="72">
        <f t="shared" si="0"/>
        <v>309287</v>
      </c>
      <c r="H4" s="73">
        <f t="shared" si="0"/>
        <v>370880</v>
      </c>
      <c r="I4" s="72">
        <f t="shared" si="0"/>
        <v>370880</v>
      </c>
      <c r="J4" s="74">
        <f t="shared" si="0"/>
        <v>338928</v>
      </c>
      <c r="K4" s="72">
        <f t="shared" si="0"/>
        <v>389424</v>
      </c>
      <c r="L4" s="72">
        <f t="shared" si="0"/>
        <v>408895</v>
      </c>
      <c r="M4" s="72">
        <f t="shared" si="0"/>
        <v>430566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237459</v>
      </c>
      <c r="F8" s="93">
        <v>238937</v>
      </c>
      <c r="G8" s="93">
        <v>309287</v>
      </c>
      <c r="H8" s="94">
        <v>370880</v>
      </c>
      <c r="I8" s="93">
        <v>370880</v>
      </c>
      <c r="J8" s="95">
        <v>338928</v>
      </c>
      <c r="K8" s="93">
        <v>389424</v>
      </c>
      <c r="L8" s="93">
        <v>408895</v>
      </c>
      <c r="M8" s="93">
        <v>430566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23015</v>
      </c>
      <c r="F9" s="72">
        <f t="shared" ref="F9:M9" si="1">F10+F19</f>
        <v>25562</v>
      </c>
      <c r="G9" s="72">
        <f t="shared" si="1"/>
        <v>34516</v>
      </c>
      <c r="H9" s="73">
        <f t="shared" si="1"/>
        <v>24827</v>
      </c>
      <c r="I9" s="72">
        <f t="shared" si="1"/>
        <v>24827</v>
      </c>
      <c r="J9" s="74">
        <f t="shared" si="1"/>
        <v>24841</v>
      </c>
      <c r="K9" s="72">
        <f t="shared" si="1"/>
        <v>25855</v>
      </c>
      <c r="L9" s="72">
        <f t="shared" si="1"/>
        <v>27401</v>
      </c>
      <c r="M9" s="72">
        <f t="shared" si="1"/>
        <v>28843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23015</v>
      </c>
      <c r="F10" s="100">
        <f t="shared" ref="F10:M10" si="2">SUM(F11:F13)</f>
        <v>25562</v>
      </c>
      <c r="G10" s="100">
        <f t="shared" si="2"/>
        <v>34516</v>
      </c>
      <c r="H10" s="101">
        <f t="shared" si="2"/>
        <v>24827</v>
      </c>
      <c r="I10" s="100">
        <f t="shared" si="2"/>
        <v>24827</v>
      </c>
      <c r="J10" s="102">
        <f t="shared" si="2"/>
        <v>24841</v>
      </c>
      <c r="K10" s="100">
        <f t="shared" si="2"/>
        <v>25855</v>
      </c>
      <c r="L10" s="100">
        <f t="shared" si="2"/>
        <v>27401</v>
      </c>
      <c r="M10" s="100">
        <f t="shared" si="2"/>
        <v>28843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23015</v>
      </c>
      <c r="F11" s="79">
        <v>25562</v>
      </c>
      <c r="G11" s="79">
        <v>34516</v>
      </c>
      <c r="H11" s="80">
        <v>24827</v>
      </c>
      <c r="I11" s="79">
        <v>24827</v>
      </c>
      <c r="J11" s="81">
        <v>24841</v>
      </c>
      <c r="K11" s="79">
        <v>25855</v>
      </c>
      <c r="L11" s="79">
        <v>27401</v>
      </c>
      <c r="M11" s="79">
        <v>28843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25116</v>
      </c>
      <c r="G15" s="79">
        <v>0</v>
      </c>
      <c r="H15" s="80">
        <v>24657</v>
      </c>
      <c r="I15" s="79">
        <v>24657</v>
      </c>
      <c r="J15" s="81">
        <v>24657</v>
      </c>
      <c r="K15" s="79">
        <v>25680</v>
      </c>
      <c r="L15" s="79">
        <v>27216</v>
      </c>
      <c r="M15" s="81">
        <v>28658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107</v>
      </c>
      <c r="F16" s="86">
        <v>144</v>
      </c>
      <c r="G16" s="86">
        <v>0</v>
      </c>
      <c r="H16" s="87">
        <v>85</v>
      </c>
      <c r="I16" s="86">
        <v>85</v>
      </c>
      <c r="J16" s="88">
        <v>85</v>
      </c>
      <c r="K16" s="86">
        <v>85</v>
      </c>
      <c r="L16" s="86">
        <v>90</v>
      </c>
      <c r="M16" s="88">
        <v>90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302</v>
      </c>
      <c r="G17" s="86">
        <v>0</v>
      </c>
      <c r="H17" s="87">
        <v>85</v>
      </c>
      <c r="I17" s="86">
        <v>85</v>
      </c>
      <c r="J17" s="88">
        <v>85</v>
      </c>
      <c r="K17" s="86">
        <v>90</v>
      </c>
      <c r="L17" s="86">
        <v>95</v>
      </c>
      <c r="M17" s="88">
        <v>95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33567</v>
      </c>
      <c r="F29" s="72">
        <v>23516</v>
      </c>
      <c r="G29" s="72">
        <v>21354</v>
      </c>
      <c r="H29" s="73">
        <v>67588</v>
      </c>
      <c r="I29" s="72">
        <v>67588</v>
      </c>
      <c r="J29" s="74">
        <v>54195</v>
      </c>
      <c r="K29" s="72">
        <v>71342</v>
      </c>
      <c r="L29" s="72">
        <v>75097</v>
      </c>
      <c r="M29" s="72">
        <v>79077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3247</v>
      </c>
      <c r="F31" s="131">
        <f t="shared" ref="F31:M31" si="4">SUM(F32:F34)</f>
        <v>492</v>
      </c>
      <c r="G31" s="131">
        <f t="shared" si="4"/>
        <v>1784</v>
      </c>
      <c r="H31" s="132">
        <f t="shared" si="4"/>
        <v>21930</v>
      </c>
      <c r="I31" s="131">
        <f t="shared" si="4"/>
        <v>21930</v>
      </c>
      <c r="J31" s="133">
        <f t="shared" si="4"/>
        <v>17043</v>
      </c>
      <c r="K31" s="131">
        <f t="shared" si="4"/>
        <v>23076</v>
      </c>
      <c r="L31" s="131">
        <f t="shared" si="4"/>
        <v>24290</v>
      </c>
      <c r="M31" s="131">
        <f t="shared" si="4"/>
        <v>24290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3247</v>
      </c>
      <c r="F32" s="79">
        <v>492</v>
      </c>
      <c r="G32" s="79">
        <v>1784</v>
      </c>
      <c r="H32" s="80">
        <v>21930</v>
      </c>
      <c r="I32" s="79">
        <v>21930</v>
      </c>
      <c r="J32" s="81">
        <v>17043</v>
      </c>
      <c r="K32" s="79">
        <v>23076</v>
      </c>
      <c r="L32" s="79">
        <v>24290</v>
      </c>
      <c r="M32" s="79">
        <v>24290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11</v>
      </c>
      <c r="F36" s="72">
        <f t="shared" ref="F36:M36" si="5">SUM(F37:F38)</f>
        <v>77</v>
      </c>
      <c r="G36" s="72">
        <f t="shared" si="5"/>
        <v>161</v>
      </c>
      <c r="H36" s="73">
        <f t="shared" si="5"/>
        <v>10</v>
      </c>
      <c r="I36" s="72">
        <f t="shared" si="5"/>
        <v>10</v>
      </c>
      <c r="J36" s="74">
        <f t="shared" si="5"/>
        <v>189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11</v>
      </c>
      <c r="F38" s="93">
        <v>77</v>
      </c>
      <c r="G38" s="93">
        <v>161</v>
      </c>
      <c r="H38" s="94">
        <v>10</v>
      </c>
      <c r="I38" s="93">
        <v>10</v>
      </c>
      <c r="J38" s="95">
        <v>189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126</v>
      </c>
      <c r="F39" s="72">
        <v>80</v>
      </c>
      <c r="G39" s="72">
        <v>5445</v>
      </c>
      <c r="H39" s="73">
        <v>17</v>
      </c>
      <c r="I39" s="72">
        <v>17</v>
      </c>
      <c r="J39" s="74">
        <v>46</v>
      </c>
      <c r="K39" s="72">
        <v>17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297425</v>
      </c>
      <c r="F40" s="46">
        <f t="shared" ref="F40:M40" si="6">F4+F9+F21+F29+F31+F36+F39</f>
        <v>288664</v>
      </c>
      <c r="G40" s="46">
        <f t="shared" si="6"/>
        <v>372547</v>
      </c>
      <c r="H40" s="47">
        <f t="shared" si="6"/>
        <v>485252</v>
      </c>
      <c r="I40" s="46">
        <f t="shared" si="6"/>
        <v>485252</v>
      </c>
      <c r="J40" s="48">
        <f t="shared" si="6"/>
        <v>435242</v>
      </c>
      <c r="K40" s="46">
        <f t="shared" si="6"/>
        <v>509714</v>
      </c>
      <c r="L40" s="46">
        <f t="shared" si="6"/>
        <v>535683</v>
      </c>
      <c r="M40" s="46">
        <f t="shared" si="6"/>
        <v>562776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712106</v>
      </c>
      <c r="F4" s="72">
        <f t="shared" ref="F4:M4" si="0">F5+F8+F47</f>
        <v>767704</v>
      </c>
      <c r="G4" s="72">
        <f t="shared" si="0"/>
        <v>818844</v>
      </c>
      <c r="H4" s="73">
        <f t="shared" si="0"/>
        <v>809858</v>
      </c>
      <c r="I4" s="72">
        <f t="shared" si="0"/>
        <v>1072598</v>
      </c>
      <c r="J4" s="74">
        <f t="shared" si="0"/>
        <v>1067201</v>
      </c>
      <c r="K4" s="72">
        <f t="shared" si="0"/>
        <v>908294</v>
      </c>
      <c r="L4" s="72">
        <f t="shared" si="0"/>
        <v>895067</v>
      </c>
      <c r="M4" s="72">
        <f t="shared" si="0"/>
        <v>950629.14299999992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283193</v>
      </c>
      <c r="F5" s="100">
        <f t="shared" ref="F5:M5" si="1">SUM(F6:F7)</f>
        <v>311311</v>
      </c>
      <c r="G5" s="100">
        <f t="shared" si="1"/>
        <v>319313</v>
      </c>
      <c r="H5" s="101">
        <f t="shared" si="1"/>
        <v>349007</v>
      </c>
      <c r="I5" s="100">
        <f t="shared" si="1"/>
        <v>344809</v>
      </c>
      <c r="J5" s="102">
        <f t="shared" si="1"/>
        <v>340093</v>
      </c>
      <c r="K5" s="100">
        <f t="shared" si="1"/>
        <v>376940</v>
      </c>
      <c r="L5" s="100">
        <f t="shared" si="1"/>
        <v>406718</v>
      </c>
      <c r="M5" s="100">
        <f t="shared" si="1"/>
        <v>438848.89600000001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244090</v>
      </c>
      <c r="F6" s="79">
        <v>266783</v>
      </c>
      <c r="G6" s="79">
        <v>273166</v>
      </c>
      <c r="H6" s="80">
        <v>297319</v>
      </c>
      <c r="I6" s="79">
        <v>293130</v>
      </c>
      <c r="J6" s="81">
        <v>288367</v>
      </c>
      <c r="K6" s="79">
        <v>320627</v>
      </c>
      <c r="L6" s="79">
        <v>344858</v>
      </c>
      <c r="M6" s="79">
        <v>374477.85200000001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39103</v>
      </c>
      <c r="F7" s="93">
        <v>44528</v>
      </c>
      <c r="G7" s="93">
        <v>46147</v>
      </c>
      <c r="H7" s="94">
        <v>51688</v>
      </c>
      <c r="I7" s="93">
        <v>51679</v>
      </c>
      <c r="J7" s="95">
        <v>51726</v>
      </c>
      <c r="K7" s="93">
        <v>56313</v>
      </c>
      <c r="L7" s="93">
        <v>61860</v>
      </c>
      <c r="M7" s="93">
        <v>64371.043999999994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428913</v>
      </c>
      <c r="F8" s="100">
        <f t="shared" ref="F8:M8" si="2">SUM(F9:F46)</f>
        <v>456393</v>
      </c>
      <c r="G8" s="100">
        <f t="shared" si="2"/>
        <v>499531</v>
      </c>
      <c r="H8" s="101">
        <f t="shared" si="2"/>
        <v>460851</v>
      </c>
      <c r="I8" s="100">
        <f t="shared" si="2"/>
        <v>727789</v>
      </c>
      <c r="J8" s="102">
        <f t="shared" si="2"/>
        <v>727108</v>
      </c>
      <c r="K8" s="100">
        <f t="shared" si="2"/>
        <v>531354</v>
      </c>
      <c r="L8" s="100">
        <f t="shared" si="2"/>
        <v>488349</v>
      </c>
      <c r="M8" s="100">
        <f t="shared" si="2"/>
        <v>511780.24699999997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74</v>
      </c>
      <c r="F9" s="79">
        <v>36</v>
      </c>
      <c r="G9" s="79">
        <v>256</v>
      </c>
      <c r="H9" s="80">
        <v>0</v>
      </c>
      <c r="I9" s="79">
        <v>-3</v>
      </c>
      <c r="J9" s="81">
        <v>53</v>
      </c>
      <c r="K9" s="79">
        <v>293</v>
      </c>
      <c r="L9" s="79">
        <v>290</v>
      </c>
      <c r="M9" s="79">
        <v>290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4141</v>
      </c>
      <c r="F10" s="86">
        <v>4294</v>
      </c>
      <c r="G10" s="86">
        <v>3369</v>
      </c>
      <c r="H10" s="87">
        <v>2907</v>
      </c>
      <c r="I10" s="86">
        <v>1961</v>
      </c>
      <c r="J10" s="88">
        <v>2922</v>
      </c>
      <c r="K10" s="86">
        <v>3878</v>
      </c>
      <c r="L10" s="86">
        <v>4700</v>
      </c>
      <c r="M10" s="86">
        <v>5368.65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1700</v>
      </c>
      <c r="F11" s="86">
        <v>1163</v>
      </c>
      <c r="G11" s="86">
        <v>1325</v>
      </c>
      <c r="H11" s="87">
        <v>2018</v>
      </c>
      <c r="I11" s="86">
        <v>1665</v>
      </c>
      <c r="J11" s="88">
        <v>1100</v>
      </c>
      <c r="K11" s="86">
        <v>2000</v>
      </c>
      <c r="L11" s="86">
        <v>1410</v>
      </c>
      <c r="M11" s="86">
        <v>1486.8820000000001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1639</v>
      </c>
      <c r="F12" s="86">
        <v>1918</v>
      </c>
      <c r="G12" s="86">
        <v>3300</v>
      </c>
      <c r="H12" s="87">
        <v>2000</v>
      </c>
      <c r="I12" s="86">
        <v>2000</v>
      </c>
      <c r="J12" s="88">
        <v>2321</v>
      </c>
      <c r="K12" s="86">
        <v>3000</v>
      </c>
      <c r="L12" s="86">
        <v>2000</v>
      </c>
      <c r="M12" s="86">
        <v>3000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18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1138</v>
      </c>
      <c r="F14" s="86">
        <v>1278</v>
      </c>
      <c r="G14" s="86">
        <v>1198</v>
      </c>
      <c r="H14" s="87">
        <v>1583</v>
      </c>
      <c r="I14" s="86">
        <v>1313</v>
      </c>
      <c r="J14" s="88">
        <v>1003</v>
      </c>
      <c r="K14" s="86">
        <v>1786</v>
      </c>
      <c r="L14" s="86">
        <v>2469</v>
      </c>
      <c r="M14" s="86">
        <v>2584.5209999999997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7353</v>
      </c>
      <c r="F15" s="86">
        <v>5774</v>
      </c>
      <c r="G15" s="86">
        <v>5603</v>
      </c>
      <c r="H15" s="87">
        <v>4088</v>
      </c>
      <c r="I15" s="86">
        <v>3468</v>
      </c>
      <c r="J15" s="88">
        <v>6960</v>
      </c>
      <c r="K15" s="86">
        <v>4338</v>
      </c>
      <c r="L15" s="86">
        <v>2828</v>
      </c>
      <c r="M15" s="86">
        <v>3102.8109999999997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3042</v>
      </c>
      <c r="F16" s="86">
        <v>3837</v>
      </c>
      <c r="G16" s="86">
        <v>2555</v>
      </c>
      <c r="H16" s="87">
        <v>2853</v>
      </c>
      <c r="I16" s="86">
        <v>2845</v>
      </c>
      <c r="J16" s="88">
        <v>4519</v>
      </c>
      <c r="K16" s="86">
        <v>2140</v>
      </c>
      <c r="L16" s="86">
        <v>4140</v>
      </c>
      <c r="M16" s="86">
        <v>4352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4768</v>
      </c>
      <c r="F17" s="86">
        <v>9065</v>
      </c>
      <c r="G17" s="86">
        <v>2589</v>
      </c>
      <c r="H17" s="87">
        <v>8332</v>
      </c>
      <c r="I17" s="86">
        <v>5547</v>
      </c>
      <c r="J17" s="88">
        <v>908</v>
      </c>
      <c r="K17" s="86">
        <v>519</v>
      </c>
      <c r="L17" s="86">
        <v>340</v>
      </c>
      <c r="M17" s="86">
        <v>406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9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188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55</v>
      </c>
      <c r="F21" s="86">
        <v>42</v>
      </c>
      <c r="G21" s="86">
        <v>131</v>
      </c>
      <c r="H21" s="87">
        <v>420</v>
      </c>
      <c r="I21" s="86">
        <v>255</v>
      </c>
      <c r="J21" s="88">
        <v>274</v>
      </c>
      <c r="K21" s="86">
        <v>660</v>
      </c>
      <c r="L21" s="86">
        <v>1296</v>
      </c>
      <c r="M21" s="86">
        <v>1700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2260</v>
      </c>
      <c r="F22" s="86">
        <v>1779</v>
      </c>
      <c r="G22" s="86">
        <v>2861</v>
      </c>
      <c r="H22" s="87">
        <v>13087</v>
      </c>
      <c r="I22" s="86">
        <v>12718</v>
      </c>
      <c r="J22" s="88">
        <v>4161</v>
      </c>
      <c r="K22" s="86">
        <v>6097</v>
      </c>
      <c r="L22" s="86">
        <v>7026</v>
      </c>
      <c r="M22" s="86">
        <v>6866.2479999999996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8401</v>
      </c>
      <c r="F23" s="86">
        <v>6288</v>
      </c>
      <c r="G23" s="86">
        <v>3330</v>
      </c>
      <c r="H23" s="87">
        <v>3219</v>
      </c>
      <c r="I23" s="86">
        <v>1752</v>
      </c>
      <c r="J23" s="88">
        <v>3045</v>
      </c>
      <c r="K23" s="86">
        <v>5950</v>
      </c>
      <c r="L23" s="86">
        <v>5869</v>
      </c>
      <c r="M23" s="86">
        <v>6217.1570000000002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</v>
      </c>
      <c r="F24" s="86">
        <v>0</v>
      </c>
      <c r="G24" s="86">
        <v>0</v>
      </c>
      <c r="H24" s="87">
        <v>1400</v>
      </c>
      <c r="I24" s="86">
        <v>1400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17508</v>
      </c>
      <c r="F25" s="86">
        <v>16928</v>
      </c>
      <c r="G25" s="86">
        <v>30547</v>
      </c>
      <c r="H25" s="87">
        <v>12671</v>
      </c>
      <c r="I25" s="86">
        <v>32402</v>
      </c>
      <c r="J25" s="88">
        <v>30604</v>
      </c>
      <c r="K25" s="86">
        <v>16733</v>
      </c>
      <c r="L25" s="86">
        <v>7674</v>
      </c>
      <c r="M25" s="86">
        <v>14172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18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8</v>
      </c>
      <c r="F27" s="86">
        <v>0</v>
      </c>
      <c r="G27" s="86">
        <v>0</v>
      </c>
      <c r="H27" s="87">
        <v>0</v>
      </c>
      <c r="I27" s="86">
        <v>-300</v>
      </c>
      <c r="J27" s="88">
        <v>1920</v>
      </c>
      <c r="K27" s="86">
        <v>6580</v>
      </c>
      <c r="L27" s="86">
        <v>3900</v>
      </c>
      <c r="M27" s="86">
        <v>1000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167</v>
      </c>
      <c r="F29" s="86">
        <v>286</v>
      </c>
      <c r="G29" s="86">
        <v>181</v>
      </c>
      <c r="H29" s="87">
        <v>304</v>
      </c>
      <c r="I29" s="86">
        <v>264</v>
      </c>
      <c r="J29" s="88">
        <v>42</v>
      </c>
      <c r="K29" s="86">
        <v>239</v>
      </c>
      <c r="L29" s="86">
        <v>306</v>
      </c>
      <c r="M29" s="86">
        <v>317.36699999999996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13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73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314</v>
      </c>
      <c r="F32" s="86">
        <v>456</v>
      </c>
      <c r="G32" s="86">
        <v>126</v>
      </c>
      <c r="H32" s="87">
        <v>3812</v>
      </c>
      <c r="I32" s="86">
        <v>3812</v>
      </c>
      <c r="J32" s="88">
        <v>20</v>
      </c>
      <c r="K32" s="86">
        <v>2200</v>
      </c>
      <c r="L32" s="86">
        <v>1700</v>
      </c>
      <c r="M32" s="86">
        <v>1610.3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205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5896</v>
      </c>
      <c r="F37" s="86">
        <v>7247</v>
      </c>
      <c r="G37" s="86">
        <v>2541</v>
      </c>
      <c r="H37" s="87">
        <v>3604</v>
      </c>
      <c r="I37" s="86">
        <v>3525</v>
      </c>
      <c r="J37" s="88">
        <v>2550</v>
      </c>
      <c r="K37" s="86">
        <v>3280</v>
      </c>
      <c r="L37" s="86">
        <v>2822</v>
      </c>
      <c r="M37" s="86">
        <v>3195.5160000000001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4017</v>
      </c>
      <c r="F38" s="86">
        <v>3300</v>
      </c>
      <c r="G38" s="86">
        <v>3309</v>
      </c>
      <c r="H38" s="87">
        <v>2895</v>
      </c>
      <c r="I38" s="86">
        <v>571</v>
      </c>
      <c r="J38" s="88">
        <v>4630</v>
      </c>
      <c r="K38" s="86">
        <v>3700</v>
      </c>
      <c r="L38" s="86">
        <v>3440</v>
      </c>
      <c r="M38" s="86">
        <v>4050.433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2477</v>
      </c>
      <c r="F39" s="86">
        <v>3307</v>
      </c>
      <c r="G39" s="86">
        <v>6786</v>
      </c>
      <c r="H39" s="87">
        <v>9811</v>
      </c>
      <c r="I39" s="86">
        <v>9811</v>
      </c>
      <c r="J39" s="88">
        <v>7304</v>
      </c>
      <c r="K39" s="86">
        <v>7889</v>
      </c>
      <c r="L39" s="86">
        <v>9901</v>
      </c>
      <c r="M39" s="86">
        <v>702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328006</v>
      </c>
      <c r="F40" s="86">
        <v>352013</v>
      </c>
      <c r="G40" s="86">
        <v>389960</v>
      </c>
      <c r="H40" s="87">
        <v>349937</v>
      </c>
      <c r="I40" s="86">
        <v>613293</v>
      </c>
      <c r="J40" s="88">
        <v>615337</v>
      </c>
      <c r="K40" s="86">
        <v>416694</v>
      </c>
      <c r="L40" s="86">
        <v>383835</v>
      </c>
      <c r="M40" s="86">
        <v>404451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1029</v>
      </c>
      <c r="F41" s="86">
        <v>1157</v>
      </c>
      <c r="G41" s="86">
        <v>837</v>
      </c>
      <c r="H41" s="87">
        <v>861</v>
      </c>
      <c r="I41" s="86">
        <v>692</v>
      </c>
      <c r="J41" s="88">
        <v>1107</v>
      </c>
      <c r="K41" s="86">
        <v>1100</v>
      </c>
      <c r="L41" s="86">
        <v>1111</v>
      </c>
      <c r="M41" s="86">
        <v>1169.8829999999998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28274</v>
      </c>
      <c r="F42" s="86">
        <v>27776</v>
      </c>
      <c r="G42" s="86">
        <v>32972</v>
      </c>
      <c r="H42" s="87">
        <v>26418</v>
      </c>
      <c r="I42" s="86">
        <v>23092</v>
      </c>
      <c r="J42" s="88">
        <v>28359</v>
      </c>
      <c r="K42" s="86">
        <v>31528</v>
      </c>
      <c r="L42" s="86">
        <v>29327</v>
      </c>
      <c r="M42" s="86">
        <v>31878.566999999999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1922</v>
      </c>
      <c r="F43" s="86">
        <v>1071</v>
      </c>
      <c r="G43" s="86">
        <v>453</v>
      </c>
      <c r="H43" s="87">
        <v>3500</v>
      </c>
      <c r="I43" s="86">
        <v>1500</v>
      </c>
      <c r="J43" s="88">
        <v>3108</v>
      </c>
      <c r="K43" s="86">
        <v>4040</v>
      </c>
      <c r="L43" s="86">
        <v>4630</v>
      </c>
      <c r="M43" s="86">
        <v>5515.9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2209</v>
      </c>
      <c r="F44" s="86">
        <v>2961</v>
      </c>
      <c r="G44" s="86">
        <v>2425</v>
      </c>
      <c r="H44" s="87">
        <v>2722</v>
      </c>
      <c r="I44" s="86">
        <v>2722</v>
      </c>
      <c r="J44" s="88">
        <v>3060</v>
      </c>
      <c r="K44" s="86">
        <v>3550</v>
      </c>
      <c r="L44" s="86">
        <v>2998</v>
      </c>
      <c r="M44" s="86">
        <v>3702.1909999999998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2281</v>
      </c>
      <c r="F45" s="86">
        <v>4134</v>
      </c>
      <c r="G45" s="86">
        <v>2854</v>
      </c>
      <c r="H45" s="87">
        <v>2409</v>
      </c>
      <c r="I45" s="86">
        <v>1484</v>
      </c>
      <c r="J45" s="88">
        <v>1801</v>
      </c>
      <c r="K45" s="86">
        <v>3160</v>
      </c>
      <c r="L45" s="86">
        <v>4337</v>
      </c>
      <c r="M45" s="86">
        <v>4640.8209999999999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332</v>
      </c>
      <c r="F51" s="72">
        <f t="shared" ref="F51:M51" si="4">F52+F59+F62+F63+F64+F72+F73</f>
        <v>1871</v>
      </c>
      <c r="G51" s="72">
        <f t="shared" si="4"/>
        <v>2316</v>
      </c>
      <c r="H51" s="73">
        <f t="shared" si="4"/>
        <v>1500</v>
      </c>
      <c r="I51" s="72">
        <f t="shared" si="4"/>
        <v>1560</v>
      </c>
      <c r="J51" s="74">
        <f t="shared" si="4"/>
        <v>1960</v>
      </c>
      <c r="K51" s="72">
        <f t="shared" si="4"/>
        <v>3000</v>
      </c>
      <c r="L51" s="72">
        <f t="shared" si="4"/>
        <v>0</v>
      </c>
      <c r="M51" s="72">
        <f t="shared" si="4"/>
        <v>1326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51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51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51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332</v>
      </c>
      <c r="F73" s="86">
        <f t="shared" ref="F73:M73" si="12">SUM(F74:F75)</f>
        <v>1871</v>
      </c>
      <c r="G73" s="86">
        <f t="shared" si="12"/>
        <v>2316</v>
      </c>
      <c r="H73" s="87">
        <f t="shared" si="12"/>
        <v>1500</v>
      </c>
      <c r="I73" s="86">
        <f t="shared" si="12"/>
        <v>1560</v>
      </c>
      <c r="J73" s="88">
        <f t="shared" si="12"/>
        <v>1909</v>
      </c>
      <c r="K73" s="86">
        <f t="shared" si="12"/>
        <v>3000</v>
      </c>
      <c r="L73" s="86">
        <f t="shared" si="12"/>
        <v>0</v>
      </c>
      <c r="M73" s="86">
        <f t="shared" si="12"/>
        <v>1326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332</v>
      </c>
      <c r="F74" s="79">
        <v>1871</v>
      </c>
      <c r="G74" s="79">
        <v>2316</v>
      </c>
      <c r="H74" s="80">
        <v>1500</v>
      </c>
      <c r="I74" s="79">
        <v>1560</v>
      </c>
      <c r="J74" s="81">
        <v>1909</v>
      </c>
      <c r="K74" s="79">
        <v>3000</v>
      </c>
      <c r="L74" s="79">
        <v>0</v>
      </c>
      <c r="M74" s="79">
        <v>1326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24871</v>
      </c>
      <c r="F77" s="72">
        <f t="shared" ref="F77:M77" si="13">F78+F81+F84+F85+F86+F87+F88</f>
        <v>18620</v>
      </c>
      <c r="G77" s="72">
        <f t="shared" si="13"/>
        <v>23689</v>
      </c>
      <c r="H77" s="73">
        <f t="shared" si="13"/>
        <v>30390</v>
      </c>
      <c r="I77" s="72">
        <f t="shared" si="13"/>
        <v>30390</v>
      </c>
      <c r="J77" s="74">
        <f t="shared" si="13"/>
        <v>27005</v>
      </c>
      <c r="K77" s="72">
        <f t="shared" si="13"/>
        <v>116665</v>
      </c>
      <c r="L77" s="72">
        <f t="shared" si="13"/>
        <v>126950</v>
      </c>
      <c r="M77" s="72">
        <f t="shared" si="13"/>
        <v>26307.98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4923</v>
      </c>
      <c r="H78" s="101">
        <f t="shared" si="14"/>
        <v>25000</v>
      </c>
      <c r="I78" s="100">
        <f t="shared" si="14"/>
        <v>25000</v>
      </c>
      <c r="J78" s="102">
        <f t="shared" si="14"/>
        <v>24165</v>
      </c>
      <c r="K78" s="100">
        <f t="shared" si="14"/>
        <v>109882</v>
      </c>
      <c r="L78" s="100">
        <f t="shared" si="14"/>
        <v>114735</v>
      </c>
      <c r="M78" s="100">
        <f t="shared" si="14"/>
        <v>20000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4923</v>
      </c>
      <c r="H79" s="80">
        <v>25000</v>
      </c>
      <c r="I79" s="79">
        <v>25000</v>
      </c>
      <c r="J79" s="81">
        <v>24165</v>
      </c>
      <c r="K79" s="79">
        <v>109882</v>
      </c>
      <c r="L79" s="79">
        <v>114735</v>
      </c>
      <c r="M79" s="79">
        <v>20000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24856</v>
      </c>
      <c r="F81" s="86">
        <f t="shared" ref="F81:M81" si="15">SUM(F82:F83)</f>
        <v>18225</v>
      </c>
      <c r="G81" s="86">
        <f t="shared" si="15"/>
        <v>3175</v>
      </c>
      <c r="H81" s="87">
        <f t="shared" si="15"/>
        <v>5390</v>
      </c>
      <c r="I81" s="86">
        <f t="shared" si="15"/>
        <v>5390</v>
      </c>
      <c r="J81" s="88">
        <f t="shared" si="15"/>
        <v>2840</v>
      </c>
      <c r="K81" s="86">
        <f t="shared" si="15"/>
        <v>6783</v>
      </c>
      <c r="L81" s="86">
        <f t="shared" si="15"/>
        <v>12215</v>
      </c>
      <c r="M81" s="86">
        <f t="shared" si="15"/>
        <v>6307.98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15327</v>
      </c>
      <c r="F82" s="79">
        <v>9426</v>
      </c>
      <c r="G82" s="79">
        <v>1389</v>
      </c>
      <c r="H82" s="80">
        <v>0</v>
      </c>
      <c r="I82" s="79">
        <v>0</v>
      </c>
      <c r="J82" s="81">
        <v>0</v>
      </c>
      <c r="K82" s="79">
        <v>4988</v>
      </c>
      <c r="L82" s="79">
        <v>4945</v>
      </c>
      <c r="M82" s="79">
        <v>1050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9529</v>
      </c>
      <c r="F83" s="93">
        <v>8799</v>
      </c>
      <c r="G83" s="93">
        <v>1786</v>
      </c>
      <c r="H83" s="94">
        <v>5390</v>
      </c>
      <c r="I83" s="93">
        <v>5390</v>
      </c>
      <c r="J83" s="95">
        <v>2840</v>
      </c>
      <c r="K83" s="93">
        <v>1795</v>
      </c>
      <c r="L83" s="93">
        <v>7270</v>
      </c>
      <c r="M83" s="93">
        <v>5257.98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15</v>
      </c>
      <c r="F88" s="86">
        <v>395</v>
      </c>
      <c r="G88" s="86">
        <v>15591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104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737413</v>
      </c>
      <c r="F92" s="46">
        <f t="shared" ref="F92:M92" si="16">F4+F51+F77+F90</f>
        <v>788195</v>
      </c>
      <c r="G92" s="46">
        <f t="shared" si="16"/>
        <v>844849</v>
      </c>
      <c r="H92" s="47">
        <f t="shared" si="16"/>
        <v>841748</v>
      </c>
      <c r="I92" s="46">
        <f t="shared" si="16"/>
        <v>1104548</v>
      </c>
      <c r="J92" s="48">
        <f t="shared" si="16"/>
        <v>1096166</v>
      </c>
      <c r="K92" s="46">
        <f t="shared" si="16"/>
        <v>1027959</v>
      </c>
      <c r="L92" s="46">
        <f t="shared" si="16"/>
        <v>1022017</v>
      </c>
      <c r="M92" s="46">
        <f t="shared" si="16"/>
        <v>978263.12299999991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78897</v>
      </c>
      <c r="F4" s="72">
        <f t="shared" ref="F4:M4" si="0">F5+F8+F47</f>
        <v>82944</v>
      </c>
      <c r="G4" s="72">
        <f t="shared" si="0"/>
        <v>80493</v>
      </c>
      <c r="H4" s="73">
        <f t="shared" si="0"/>
        <v>104072</v>
      </c>
      <c r="I4" s="72">
        <f t="shared" si="0"/>
        <v>117298</v>
      </c>
      <c r="J4" s="74">
        <f t="shared" si="0"/>
        <v>114922</v>
      </c>
      <c r="K4" s="72">
        <f t="shared" si="0"/>
        <v>110385</v>
      </c>
      <c r="L4" s="72">
        <f t="shared" si="0"/>
        <v>101369</v>
      </c>
      <c r="M4" s="72">
        <f t="shared" si="0"/>
        <v>105735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35126</v>
      </c>
      <c r="F5" s="100">
        <f t="shared" ref="F5:M5" si="1">SUM(F6:F7)</f>
        <v>39698</v>
      </c>
      <c r="G5" s="100">
        <f t="shared" si="1"/>
        <v>48018</v>
      </c>
      <c r="H5" s="101">
        <f t="shared" si="1"/>
        <v>56621</v>
      </c>
      <c r="I5" s="100">
        <f t="shared" si="1"/>
        <v>55363</v>
      </c>
      <c r="J5" s="102">
        <f t="shared" si="1"/>
        <v>53354</v>
      </c>
      <c r="K5" s="100">
        <f t="shared" si="1"/>
        <v>58572</v>
      </c>
      <c r="L5" s="100">
        <f t="shared" si="1"/>
        <v>62887</v>
      </c>
      <c r="M5" s="100">
        <f t="shared" si="1"/>
        <v>65248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30339</v>
      </c>
      <c r="F6" s="79">
        <v>34763</v>
      </c>
      <c r="G6" s="79">
        <v>42103</v>
      </c>
      <c r="H6" s="80">
        <v>48960</v>
      </c>
      <c r="I6" s="79">
        <v>47711</v>
      </c>
      <c r="J6" s="81">
        <v>45680</v>
      </c>
      <c r="K6" s="79">
        <v>50392</v>
      </c>
      <c r="L6" s="79">
        <v>54082</v>
      </c>
      <c r="M6" s="79">
        <v>56197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4787</v>
      </c>
      <c r="F7" s="93">
        <v>4935</v>
      </c>
      <c r="G7" s="93">
        <v>5915</v>
      </c>
      <c r="H7" s="94">
        <v>7661</v>
      </c>
      <c r="I7" s="93">
        <v>7652</v>
      </c>
      <c r="J7" s="95">
        <v>7674</v>
      </c>
      <c r="K7" s="93">
        <v>8180</v>
      </c>
      <c r="L7" s="93">
        <v>8805</v>
      </c>
      <c r="M7" s="93">
        <v>9051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43771</v>
      </c>
      <c r="F8" s="100">
        <f t="shared" ref="F8:M8" si="2">SUM(F9:F46)</f>
        <v>43246</v>
      </c>
      <c r="G8" s="100">
        <f t="shared" si="2"/>
        <v>32475</v>
      </c>
      <c r="H8" s="101">
        <f t="shared" si="2"/>
        <v>47451</v>
      </c>
      <c r="I8" s="100">
        <f t="shared" si="2"/>
        <v>61935</v>
      </c>
      <c r="J8" s="102">
        <f t="shared" si="2"/>
        <v>61568</v>
      </c>
      <c r="K8" s="100">
        <f t="shared" si="2"/>
        <v>51813</v>
      </c>
      <c r="L8" s="100">
        <f t="shared" si="2"/>
        <v>38482</v>
      </c>
      <c r="M8" s="100">
        <f t="shared" si="2"/>
        <v>40487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74</v>
      </c>
      <c r="F9" s="79">
        <v>36</v>
      </c>
      <c r="G9" s="79">
        <v>92</v>
      </c>
      <c r="H9" s="80">
        <v>0</v>
      </c>
      <c r="I9" s="79">
        <v>-3</v>
      </c>
      <c r="J9" s="81">
        <v>53</v>
      </c>
      <c r="K9" s="79">
        <v>83</v>
      </c>
      <c r="L9" s="79">
        <v>90</v>
      </c>
      <c r="M9" s="79">
        <v>90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2026</v>
      </c>
      <c r="F10" s="86">
        <v>1978</v>
      </c>
      <c r="G10" s="86">
        <v>1328</v>
      </c>
      <c r="H10" s="87">
        <v>1600</v>
      </c>
      <c r="I10" s="86">
        <v>1456</v>
      </c>
      <c r="J10" s="88">
        <v>1016</v>
      </c>
      <c r="K10" s="86">
        <v>1678</v>
      </c>
      <c r="L10" s="86">
        <v>1600</v>
      </c>
      <c r="M10" s="86">
        <v>2104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220</v>
      </c>
      <c r="F11" s="86">
        <v>144</v>
      </c>
      <c r="G11" s="86">
        <v>561</v>
      </c>
      <c r="H11" s="87">
        <v>810</v>
      </c>
      <c r="I11" s="86">
        <v>732</v>
      </c>
      <c r="J11" s="88">
        <v>186</v>
      </c>
      <c r="K11" s="86">
        <v>470</v>
      </c>
      <c r="L11" s="86">
        <v>480</v>
      </c>
      <c r="M11" s="86">
        <v>483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1639</v>
      </c>
      <c r="F12" s="86">
        <v>1918</v>
      </c>
      <c r="G12" s="86">
        <v>3300</v>
      </c>
      <c r="H12" s="87">
        <v>2000</v>
      </c>
      <c r="I12" s="86">
        <v>2000</v>
      </c>
      <c r="J12" s="88">
        <v>2321</v>
      </c>
      <c r="K12" s="86">
        <v>3000</v>
      </c>
      <c r="L12" s="86">
        <v>2000</v>
      </c>
      <c r="M12" s="86">
        <v>3000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18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487</v>
      </c>
      <c r="F14" s="86">
        <v>555</v>
      </c>
      <c r="G14" s="86">
        <v>393</v>
      </c>
      <c r="H14" s="87">
        <v>550</v>
      </c>
      <c r="I14" s="86">
        <v>280</v>
      </c>
      <c r="J14" s="88">
        <v>293</v>
      </c>
      <c r="K14" s="86">
        <v>690</v>
      </c>
      <c r="L14" s="86">
        <v>580</v>
      </c>
      <c r="M14" s="86">
        <v>606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5967</v>
      </c>
      <c r="F15" s="86">
        <v>4645</v>
      </c>
      <c r="G15" s="86">
        <v>4432</v>
      </c>
      <c r="H15" s="87">
        <v>2373</v>
      </c>
      <c r="I15" s="86">
        <v>2353</v>
      </c>
      <c r="J15" s="88">
        <v>6004</v>
      </c>
      <c r="K15" s="86">
        <v>1696</v>
      </c>
      <c r="L15" s="86">
        <v>415</v>
      </c>
      <c r="M15" s="86">
        <v>583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44</v>
      </c>
      <c r="F16" s="86">
        <v>360</v>
      </c>
      <c r="G16" s="86">
        <v>114</v>
      </c>
      <c r="H16" s="87">
        <v>132</v>
      </c>
      <c r="I16" s="86">
        <v>124</v>
      </c>
      <c r="J16" s="88">
        <v>487</v>
      </c>
      <c r="K16" s="86">
        <v>140</v>
      </c>
      <c r="L16" s="86">
        <v>140</v>
      </c>
      <c r="M16" s="86">
        <v>140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1672</v>
      </c>
      <c r="H17" s="87">
        <v>1800</v>
      </c>
      <c r="I17" s="86">
        <v>1415</v>
      </c>
      <c r="J17" s="88">
        <v>808</v>
      </c>
      <c r="K17" s="86">
        <v>489</v>
      </c>
      <c r="L17" s="86">
        <v>340</v>
      </c>
      <c r="M17" s="86">
        <v>406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55</v>
      </c>
      <c r="F21" s="86">
        <v>42</v>
      </c>
      <c r="G21" s="86">
        <v>79</v>
      </c>
      <c r="H21" s="87">
        <v>420</v>
      </c>
      <c r="I21" s="86">
        <v>355</v>
      </c>
      <c r="J21" s="88">
        <v>249</v>
      </c>
      <c r="K21" s="86">
        <v>560</v>
      </c>
      <c r="L21" s="86">
        <v>696</v>
      </c>
      <c r="M21" s="86">
        <v>1600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207</v>
      </c>
      <c r="F22" s="86">
        <v>132</v>
      </c>
      <c r="G22" s="86">
        <v>144</v>
      </c>
      <c r="H22" s="87">
        <v>210</v>
      </c>
      <c r="I22" s="86">
        <v>160</v>
      </c>
      <c r="J22" s="88">
        <v>14</v>
      </c>
      <c r="K22" s="86">
        <v>200</v>
      </c>
      <c r="L22" s="86">
        <v>250</v>
      </c>
      <c r="M22" s="86">
        <v>350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730</v>
      </c>
      <c r="F23" s="86">
        <v>395</v>
      </c>
      <c r="G23" s="86">
        <v>95</v>
      </c>
      <c r="H23" s="87">
        <v>480</v>
      </c>
      <c r="I23" s="86">
        <v>350</v>
      </c>
      <c r="J23" s="88">
        <v>36</v>
      </c>
      <c r="K23" s="86">
        <v>300</v>
      </c>
      <c r="L23" s="86">
        <v>250</v>
      </c>
      <c r="M23" s="86">
        <v>300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17259</v>
      </c>
      <c r="F25" s="86">
        <v>16923</v>
      </c>
      <c r="G25" s="86">
        <v>0</v>
      </c>
      <c r="H25" s="87">
        <v>12671</v>
      </c>
      <c r="I25" s="86">
        <v>32402</v>
      </c>
      <c r="J25" s="88">
        <v>30175</v>
      </c>
      <c r="K25" s="86">
        <v>16733</v>
      </c>
      <c r="L25" s="86">
        <v>7674</v>
      </c>
      <c r="M25" s="86">
        <v>14172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18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8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124</v>
      </c>
      <c r="F29" s="86">
        <v>182</v>
      </c>
      <c r="G29" s="86">
        <v>123</v>
      </c>
      <c r="H29" s="87">
        <v>203</v>
      </c>
      <c r="I29" s="86">
        <v>183</v>
      </c>
      <c r="J29" s="88">
        <v>39</v>
      </c>
      <c r="K29" s="86">
        <v>80</v>
      </c>
      <c r="L29" s="86">
        <v>110</v>
      </c>
      <c r="M29" s="86">
        <v>112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1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12</v>
      </c>
      <c r="H32" s="87">
        <v>0</v>
      </c>
      <c r="I32" s="86">
        <v>0</v>
      </c>
      <c r="J32" s="88">
        <v>1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199</v>
      </c>
      <c r="F37" s="86">
        <v>355</v>
      </c>
      <c r="G37" s="86">
        <v>220</v>
      </c>
      <c r="H37" s="87">
        <v>624</v>
      </c>
      <c r="I37" s="86">
        <v>550</v>
      </c>
      <c r="J37" s="88">
        <v>487</v>
      </c>
      <c r="K37" s="86">
        <v>550</v>
      </c>
      <c r="L37" s="86">
        <v>520</v>
      </c>
      <c r="M37" s="86">
        <v>626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473</v>
      </c>
      <c r="F38" s="86">
        <v>771</v>
      </c>
      <c r="G38" s="86">
        <v>698</v>
      </c>
      <c r="H38" s="87">
        <v>892</v>
      </c>
      <c r="I38" s="86">
        <v>678</v>
      </c>
      <c r="J38" s="88">
        <v>1010</v>
      </c>
      <c r="K38" s="86">
        <v>650</v>
      </c>
      <c r="L38" s="86">
        <v>707</v>
      </c>
      <c r="M38" s="86">
        <v>826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2477</v>
      </c>
      <c r="F39" s="86">
        <v>3307</v>
      </c>
      <c r="G39" s="86">
        <v>6786</v>
      </c>
      <c r="H39" s="87">
        <v>9811</v>
      </c>
      <c r="I39" s="86">
        <v>9811</v>
      </c>
      <c r="J39" s="88">
        <v>7304</v>
      </c>
      <c r="K39" s="86">
        <v>7889</v>
      </c>
      <c r="L39" s="86">
        <v>9901</v>
      </c>
      <c r="M39" s="86">
        <v>702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757</v>
      </c>
      <c r="F40" s="86">
        <v>630</v>
      </c>
      <c r="G40" s="86">
        <v>2687</v>
      </c>
      <c r="H40" s="87">
        <v>0</v>
      </c>
      <c r="I40" s="86">
        <v>0</v>
      </c>
      <c r="J40" s="88">
        <v>2044</v>
      </c>
      <c r="K40" s="86">
        <v>4000</v>
      </c>
      <c r="L40" s="86">
        <v>1640</v>
      </c>
      <c r="M40" s="86">
        <v>2000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47</v>
      </c>
      <c r="F41" s="86">
        <v>71</v>
      </c>
      <c r="G41" s="86">
        <v>46</v>
      </c>
      <c r="H41" s="87">
        <v>61</v>
      </c>
      <c r="I41" s="86">
        <v>61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6706</v>
      </c>
      <c r="F42" s="86">
        <v>7864</v>
      </c>
      <c r="G42" s="86">
        <v>8325</v>
      </c>
      <c r="H42" s="87">
        <v>6145</v>
      </c>
      <c r="I42" s="86">
        <v>4669</v>
      </c>
      <c r="J42" s="88">
        <v>7591</v>
      </c>
      <c r="K42" s="86">
        <v>8467</v>
      </c>
      <c r="L42" s="86">
        <v>5963</v>
      </c>
      <c r="M42" s="86">
        <v>6381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1173</v>
      </c>
      <c r="F43" s="86">
        <v>988</v>
      </c>
      <c r="G43" s="86">
        <v>218</v>
      </c>
      <c r="H43" s="87">
        <v>3500</v>
      </c>
      <c r="I43" s="86">
        <v>1500</v>
      </c>
      <c r="J43" s="88">
        <v>101</v>
      </c>
      <c r="K43" s="86">
        <v>2740</v>
      </c>
      <c r="L43" s="86">
        <v>3530</v>
      </c>
      <c r="M43" s="86">
        <v>4300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2159</v>
      </c>
      <c r="F44" s="86">
        <v>937</v>
      </c>
      <c r="G44" s="86">
        <v>679</v>
      </c>
      <c r="H44" s="87">
        <v>2622</v>
      </c>
      <c r="I44" s="86">
        <v>2622</v>
      </c>
      <c r="J44" s="88">
        <v>1160</v>
      </c>
      <c r="K44" s="86">
        <v>950</v>
      </c>
      <c r="L44" s="86">
        <v>1100</v>
      </c>
      <c r="M44" s="86">
        <v>1205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922</v>
      </c>
      <c r="F45" s="86">
        <v>1012</v>
      </c>
      <c r="G45" s="86">
        <v>453</v>
      </c>
      <c r="H45" s="87">
        <v>547</v>
      </c>
      <c r="I45" s="86">
        <v>237</v>
      </c>
      <c r="J45" s="88">
        <v>189</v>
      </c>
      <c r="K45" s="86">
        <v>448</v>
      </c>
      <c r="L45" s="86">
        <v>496</v>
      </c>
      <c r="M45" s="86">
        <v>501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174</v>
      </c>
      <c r="G51" s="72">
        <f t="shared" si="4"/>
        <v>124</v>
      </c>
      <c r="H51" s="73">
        <f t="shared" si="4"/>
        <v>0</v>
      </c>
      <c r="I51" s="72">
        <f t="shared" si="4"/>
        <v>0</v>
      </c>
      <c r="J51" s="74">
        <f t="shared" si="4"/>
        <v>307</v>
      </c>
      <c r="K51" s="72">
        <f t="shared" si="4"/>
        <v>500</v>
      </c>
      <c r="L51" s="72">
        <f t="shared" si="4"/>
        <v>0</v>
      </c>
      <c r="M51" s="72">
        <f t="shared" si="4"/>
        <v>150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51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51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51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174</v>
      </c>
      <c r="G73" s="86">
        <f t="shared" si="12"/>
        <v>124</v>
      </c>
      <c r="H73" s="87">
        <f t="shared" si="12"/>
        <v>0</v>
      </c>
      <c r="I73" s="86">
        <f t="shared" si="12"/>
        <v>0</v>
      </c>
      <c r="J73" s="88">
        <f t="shared" si="12"/>
        <v>256</v>
      </c>
      <c r="K73" s="86">
        <f t="shared" si="12"/>
        <v>500</v>
      </c>
      <c r="L73" s="86">
        <f t="shared" si="12"/>
        <v>0</v>
      </c>
      <c r="M73" s="86">
        <f t="shared" si="12"/>
        <v>150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174</v>
      </c>
      <c r="G74" s="79">
        <v>124</v>
      </c>
      <c r="H74" s="80">
        <v>0</v>
      </c>
      <c r="I74" s="79">
        <v>0</v>
      </c>
      <c r="J74" s="81">
        <v>256</v>
      </c>
      <c r="K74" s="79">
        <v>500</v>
      </c>
      <c r="L74" s="79">
        <v>0</v>
      </c>
      <c r="M74" s="79">
        <v>150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2385</v>
      </c>
      <c r="F77" s="72">
        <f t="shared" ref="F77:M77" si="13">F78+F81+F84+F85+F86+F87+F88</f>
        <v>3015</v>
      </c>
      <c r="G77" s="72">
        <f t="shared" si="13"/>
        <v>622</v>
      </c>
      <c r="H77" s="73">
        <f t="shared" si="13"/>
        <v>2490</v>
      </c>
      <c r="I77" s="72">
        <f t="shared" si="13"/>
        <v>2490</v>
      </c>
      <c r="J77" s="74">
        <f t="shared" si="13"/>
        <v>1833</v>
      </c>
      <c r="K77" s="72">
        <f t="shared" si="13"/>
        <v>2750</v>
      </c>
      <c r="L77" s="72">
        <f t="shared" si="13"/>
        <v>3110</v>
      </c>
      <c r="M77" s="72">
        <f t="shared" si="13"/>
        <v>2460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2370</v>
      </c>
      <c r="F81" s="86">
        <f t="shared" ref="F81:M81" si="15">SUM(F82:F83)</f>
        <v>2620</v>
      </c>
      <c r="G81" s="86">
        <f t="shared" si="15"/>
        <v>622</v>
      </c>
      <c r="H81" s="87">
        <f t="shared" si="15"/>
        <v>2490</v>
      </c>
      <c r="I81" s="86">
        <f t="shared" si="15"/>
        <v>2490</v>
      </c>
      <c r="J81" s="88">
        <f t="shared" si="15"/>
        <v>1833</v>
      </c>
      <c r="K81" s="86">
        <f t="shared" si="15"/>
        <v>2750</v>
      </c>
      <c r="L81" s="86">
        <f t="shared" si="15"/>
        <v>3110</v>
      </c>
      <c r="M81" s="86">
        <f t="shared" si="15"/>
        <v>2460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1550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2370</v>
      </c>
      <c r="F83" s="93">
        <v>2620</v>
      </c>
      <c r="G83" s="93">
        <v>622</v>
      </c>
      <c r="H83" s="94">
        <v>2490</v>
      </c>
      <c r="I83" s="93">
        <v>2490</v>
      </c>
      <c r="J83" s="95">
        <v>1833</v>
      </c>
      <c r="K83" s="93">
        <v>1200</v>
      </c>
      <c r="L83" s="93">
        <v>3110</v>
      </c>
      <c r="M83" s="93">
        <v>2460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15</v>
      </c>
      <c r="F88" s="86">
        <v>395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104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81386</v>
      </c>
      <c r="F92" s="46">
        <f t="shared" ref="F92:M92" si="16">F4+F51+F77+F90</f>
        <v>86133</v>
      </c>
      <c r="G92" s="46">
        <f t="shared" si="16"/>
        <v>81239</v>
      </c>
      <c r="H92" s="47">
        <f t="shared" si="16"/>
        <v>106562</v>
      </c>
      <c r="I92" s="46">
        <f t="shared" si="16"/>
        <v>119788</v>
      </c>
      <c r="J92" s="48">
        <f t="shared" si="16"/>
        <v>117062</v>
      </c>
      <c r="K92" s="46">
        <f t="shared" si="16"/>
        <v>113635</v>
      </c>
      <c r="L92" s="46">
        <f t="shared" si="16"/>
        <v>104479</v>
      </c>
      <c r="M92" s="46">
        <f t="shared" si="16"/>
        <v>108345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7817</v>
      </c>
      <c r="F4" s="72">
        <f t="shared" ref="F4:M4" si="0">F5+F8+F47</f>
        <v>7996</v>
      </c>
      <c r="G4" s="72">
        <f t="shared" si="0"/>
        <v>7876</v>
      </c>
      <c r="H4" s="73">
        <f t="shared" si="0"/>
        <v>10505</v>
      </c>
      <c r="I4" s="72">
        <f t="shared" si="0"/>
        <v>10505</v>
      </c>
      <c r="J4" s="74">
        <f t="shared" si="0"/>
        <v>9571</v>
      </c>
      <c r="K4" s="72">
        <f t="shared" si="0"/>
        <v>12249</v>
      </c>
      <c r="L4" s="72">
        <f t="shared" si="0"/>
        <v>15321</v>
      </c>
      <c r="M4" s="72">
        <f t="shared" si="0"/>
        <v>15967.075000000001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5099</v>
      </c>
      <c r="F5" s="100">
        <f t="shared" ref="F5:M5" si="1">SUM(F6:F7)</f>
        <v>3979</v>
      </c>
      <c r="G5" s="100">
        <f t="shared" si="1"/>
        <v>5391</v>
      </c>
      <c r="H5" s="101">
        <f t="shared" si="1"/>
        <v>7989</v>
      </c>
      <c r="I5" s="100">
        <f t="shared" si="1"/>
        <v>7989</v>
      </c>
      <c r="J5" s="102">
        <f t="shared" si="1"/>
        <v>7371</v>
      </c>
      <c r="K5" s="100">
        <f t="shared" si="1"/>
        <v>8454</v>
      </c>
      <c r="L5" s="100">
        <f t="shared" si="1"/>
        <v>11328</v>
      </c>
      <c r="M5" s="100">
        <f t="shared" si="1"/>
        <v>11660.272000000001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4549</v>
      </c>
      <c r="F6" s="79">
        <v>3259</v>
      </c>
      <c r="G6" s="79">
        <v>4606</v>
      </c>
      <c r="H6" s="80">
        <v>6616</v>
      </c>
      <c r="I6" s="79">
        <v>6616</v>
      </c>
      <c r="J6" s="81">
        <v>5989</v>
      </c>
      <c r="K6" s="79">
        <v>6382</v>
      </c>
      <c r="L6" s="79">
        <v>8855</v>
      </c>
      <c r="M6" s="79">
        <v>9053.5360000000001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550</v>
      </c>
      <c r="F7" s="93">
        <v>720</v>
      </c>
      <c r="G7" s="93">
        <v>785</v>
      </c>
      <c r="H7" s="94">
        <v>1373</v>
      </c>
      <c r="I7" s="93">
        <v>1373</v>
      </c>
      <c r="J7" s="95">
        <v>1382</v>
      </c>
      <c r="K7" s="93">
        <v>2072</v>
      </c>
      <c r="L7" s="93">
        <v>2473</v>
      </c>
      <c r="M7" s="93">
        <v>2606.7359999999999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2718</v>
      </c>
      <c r="F8" s="100">
        <f t="shared" ref="F8:M8" si="2">SUM(F9:F46)</f>
        <v>4017</v>
      </c>
      <c r="G8" s="100">
        <f t="shared" si="2"/>
        <v>2485</v>
      </c>
      <c r="H8" s="101">
        <f t="shared" si="2"/>
        <v>2516</v>
      </c>
      <c r="I8" s="100">
        <f t="shared" si="2"/>
        <v>2516</v>
      </c>
      <c r="J8" s="102">
        <f t="shared" si="2"/>
        <v>2200</v>
      </c>
      <c r="K8" s="100">
        <f t="shared" si="2"/>
        <v>3795</v>
      </c>
      <c r="L8" s="100">
        <f t="shared" si="2"/>
        <v>3993</v>
      </c>
      <c r="M8" s="100">
        <f t="shared" si="2"/>
        <v>4306.8029999999999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</v>
      </c>
      <c r="F10" s="86">
        <v>80</v>
      </c>
      <c r="G10" s="86">
        <v>11</v>
      </c>
      <c r="H10" s="87">
        <v>40</v>
      </c>
      <c r="I10" s="86">
        <v>40</v>
      </c>
      <c r="J10" s="88">
        <v>20</v>
      </c>
      <c r="K10" s="86">
        <v>50</v>
      </c>
      <c r="L10" s="86">
        <v>50</v>
      </c>
      <c r="M10" s="86">
        <v>53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121</v>
      </c>
      <c r="F11" s="86">
        <v>18</v>
      </c>
      <c r="G11" s="86">
        <v>49</v>
      </c>
      <c r="H11" s="87">
        <v>45</v>
      </c>
      <c r="I11" s="86">
        <v>45</v>
      </c>
      <c r="J11" s="88">
        <v>0</v>
      </c>
      <c r="K11" s="86">
        <v>40</v>
      </c>
      <c r="L11" s="86">
        <v>39</v>
      </c>
      <c r="M11" s="86">
        <v>41.067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38</v>
      </c>
      <c r="F14" s="86">
        <v>10</v>
      </c>
      <c r="G14" s="86">
        <v>144</v>
      </c>
      <c r="H14" s="87">
        <v>45</v>
      </c>
      <c r="I14" s="86">
        <v>45</v>
      </c>
      <c r="J14" s="88">
        <v>2</v>
      </c>
      <c r="K14" s="86">
        <v>46</v>
      </c>
      <c r="L14" s="86">
        <v>47</v>
      </c>
      <c r="M14" s="86">
        <v>49.430999999999997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90</v>
      </c>
      <c r="F15" s="86">
        <v>102</v>
      </c>
      <c r="G15" s="86">
        <v>64</v>
      </c>
      <c r="H15" s="87">
        <v>53</v>
      </c>
      <c r="I15" s="86">
        <v>53</v>
      </c>
      <c r="J15" s="88">
        <v>77</v>
      </c>
      <c r="K15" s="86">
        <v>54</v>
      </c>
      <c r="L15" s="86">
        <v>100</v>
      </c>
      <c r="M15" s="86">
        <v>105.65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363</v>
      </c>
      <c r="G17" s="86">
        <v>0</v>
      </c>
      <c r="H17" s="87">
        <v>33</v>
      </c>
      <c r="I17" s="86">
        <v>33</v>
      </c>
      <c r="J17" s="88">
        <v>0</v>
      </c>
      <c r="K17" s="86">
        <v>30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92</v>
      </c>
      <c r="F22" s="86">
        <v>0</v>
      </c>
      <c r="G22" s="86">
        <v>157</v>
      </c>
      <c r="H22" s="87">
        <v>105</v>
      </c>
      <c r="I22" s="86">
        <v>105</v>
      </c>
      <c r="J22" s="88">
        <v>19</v>
      </c>
      <c r="K22" s="86">
        <v>386</v>
      </c>
      <c r="L22" s="86">
        <v>603</v>
      </c>
      <c r="M22" s="86">
        <v>586.85500000000002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</v>
      </c>
      <c r="F23" s="86">
        <v>184</v>
      </c>
      <c r="G23" s="86">
        <v>228</v>
      </c>
      <c r="H23" s="87">
        <v>518</v>
      </c>
      <c r="I23" s="86">
        <v>518</v>
      </c>
      <c r="J23" s="88">
        <v>0</v>
      </c>
      <c r="K23" s="86">
        <v>60</v>
      </c>
      <c r="L23" s="86">
        <v>381</v>
      </c>
      <c r="M23" s="86">
        <v>401.19299999999998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</v>
      </c>
      <c r="F29" s="86">
        <v>6</v>
      </c>
      <c r="G29" s="86">
        <v>10</v>
      </c>
      <c r="H29" s="87">
        <v>15</v>
      </c>
      <c r="I29" s="86">
        <v>15</v>
      </c>
      <c r="J29" s="88">
        <v>0</v>
      </c>
      <c r="K29" s="86">
        <v>45</v>
      </c>
      <c r="L29" s="86">
        <v>52</v>
      </c>
      <c r="M29" s="86">
        <v>54.165999999999997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2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</v>
      </c>
      <c r="F37" s="86">
        <v>25</v>
      </c>
      <c r="G37" s="86">
        <v>26</v>
      </c>
      <c r="H37" s="87">
        <v>65</v>
      </c>
      <c r="I37" s="86">
        <v>65</v>
      </c>
      <c r="J37" s="88">
        <v>20</v>
      </c>
      <c r="K37" s="86">
        <v>80</v>
      </c>
      <c r="L37" s="86">
        <v>65</v>
      </c>
      <c r="M37" s="86">
        <v>68.325000000000003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42</v>
      </c>
      <c r="F38" s="86">
        <v>58</v>
      </c>
      <c r="G38" s="86">
        <v>64</v>
      </c>
      <c r="H38" s="87">
        <v>60</v>
      </c>
      <c r="I38" s="86">
        <v>60</v>
      </c>
      <c r="J38" s="88">
        <v>57</v>
      </c>
      <c r="K38" s="86">
        <v>80</v>
      </c>
      <c r="L38" s="86">
        <v>70</v>
      </c>
      <c r="M38" s="86">
        <v>73.59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1914</v>
      </c>
      <c r="F42" s="86">
        <v>2694</v>
      </c>
      <c r="G42" s="86">
        <v>1629</v>
      </c>
      <c r="H42" s="87">
        <v>1287</v>
      </c>
      <c r="I42" s="86">
        <v>1287</v>
      </c>
      <c r="J42" s="88">
        <v>1837</v>
      </c>
      <c r="K42" s="86">
        <v>2539</v>
      </c>
      <c r="L42" s="86">
        <v>2081</v>
      </c>
      <c r="M42" s="86">
        <v>2341.2929999999997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46</v>
      </c>
      <c r="F43" s="86">
        <v>0</v>
      </c>
      <c r="G43" s="86">
        <v>19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61</v>
      </c>
      <c r="G44" s="86">
        <v>27</v>
      </c>
      <c r="H44" s="87">
        <v>0</v>
      </c>
      <c r="I44" s="86">
        <v>0</v>
      </c>
      <c r="J44" s="88">
        <v>154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338</v>
      </c>
      <c r="F45" s="86">
        <v>414</v>
      </c>
      <c r="G45" s="86">
        <v>57</v>
      </c>
      <c r="H45" s="87">
        <v>250</v>
      </c>
      <c r="I45" s="86">
        <v>250</v>
      </c>
      <c r="J45" s="88">
        <v>14</v>
      </c>
      <c r="K45" s="86">
        <v>385</v>
      </c>
      <c r="L45" s="86">
        <v>505</v>
      </c>
      <c r="M45" s="86">
        <v>532.23299999999995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191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191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191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246</v>
      </c>
      <c r="F77" s="72">
        <f t="shared" ref="F77:M77" si="13">F78+F81+F84+F85+F86+F87+F88</f>
        <v>342</v>
      </c>
      <c r="G77" s="72">
        <f t="shared" si="13"/>
        <v>2529</v>
      </c>
      <c r="H77" s="73">
        <f t="shared" si="13"/>
        <v>200</v>
      </c>
      <c r="I77" s="72">
        <f t="shared" si="13"/>
        <v>200</v>
      </c>
      <c r="J77" s="74">
        <f t="shared" si="13"/>
        <v>0</v>
      </c>
      <c r="K77" s="72">
        <f t="shared" si="13"/>
        <v>100</v>
      </c>
      <c r="L77" s="72">
        <f t="shared" si="13"/>
        <v>105</v>
      </c>
      <c r="M77" s="72">
        <f t="shared" si="13"/>
        <v>110.565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246</v>
      </c>
      <c r="F81" s="86">
        <f t="shared" ref="F81:M81" si="15">SUM(F82:F83)</f>
        <v>342</v>
      </c>
      <c r="G81" s="86">
        <f t="shared" si="15"/>
        <v>30</v>
      </c>
      <c r="H81" s="87">
        <f t="shared" si="15"/>
        <v>200</v>
      </c>
      <c r="I81" s="86">
        <f t="shared" si="15"/>
        <v>200</v>
      </c>
      <c r="J81" s="88">
        <f t="shared" si="15"/>
        <v>0</v>
      </c>
      <c r="K81" s="86">
        <f t="shared" si="15"/>
        <v>100</v>
      </c>
      <c r="L81" s="86">
        <f t="shared" si="15"/>
        <v>105</v>
      </c>
      <c r="M81" s="86">
        <f t="shared" si="15"/>
        <v>110.565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246</v>
      </c>
      <c r="F83" s="93">
        <v>342</v>
      </c>
      <c r="G83" s="93">
        <v>30</v>
      </c>
      <c r="H83" s="94">
        <v>200</v>
      </c>
      <c r="I83" s="93">
        <v>200</v>
      </c>
      <c r="J83" s="95">
        <v>0</v>
      </c>
      <c r="K83" s="93">
        <v>100</v>
      </c>
      <c r="L83" s="93">
        <v>105</v>
      </c>
      <c r="M83" s="93">
        <v>110.565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2499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8063</v>
      </c>
      <c r="F92" s="46">
        <f t="shared" ref="F92:M92" si="16">F4+F51+F77+F90</f>
        <v>8529</v>
      </c>
      <c r="G92" s="46">
        <f t="shared" si="16"/>
        <v>10405</v>
      </c>
      <c r="H92" s="47">
        <f t="shared" si="16"/>
        <v>10705</v>
      </c>
      <c r="I92" s="46">
        <f t="shared" si="16"/>
        <v>10705</v>
      </c>
      <c r="J92" s="48">
        <f t="shared" si="16"/>
        <v>9571</v>
      </c>
      <c r="K92" s="46">
        <f t="shared" si="16"/>
        <v>12349</v>
      </c>
      <c r="L92" s="46">
        <f t="shared" si="16"/>
        <v>15426</v>
      </c>
      <c r="M92" s="46">
        <f t="shared" si="16"/>
        <v>16077.640000000001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39331</v>
      </c>
      <c r="F4" s="72">
        <f t="shared" ref="F4:M4" si="0">F5+F8+F47</f>
        <v>47282</v>
      </c>
      <c r="G4" s="72">
        <f t="shared" si="0"/>
        <v>32865</v>
      </c>
      <c r="H4" s="73">
        <f t="shared" si="0"/>
        <v>41110</v>
      </c>
      <c r="I4" s="72">
        <f t="shared" si="0"/>
        <v>35875</v>
      </c>
      <c r="J4" s="74">
        <f t="shared" si="0"/>
        <v>33003</v>
      </c>
      <c r="K4" s="72">
        <f t="shared" si="0"/>
        <v>44341</v>
      </c>
      <c r="L4" s="72">
        <f t="shared" si="0"/>
        <v>47913</v>
      </c>
      <c r="M4" s="72">
        <f t="shared" si="0"/>
        <v>50452.388999999996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24783</v>
      </c>
      <c r="F5" s="100">
        <f t="shared" ref="F5:M5" si="1">SUM(F6:F7)</f>
        <v>27381</v>
      </c>
      <c r="G5" s="100">
        <f t="shared" si="1"/>
        <v>21940</v>
      </c>
      <c r="H5" s="101">
        <f t="shared" si="1"/>
        <v>27975</v>
      </c>
      <c r="I5" s="100">
        <f t="shared" si="1"/>
        <v>25542</v>
      </c>
      <c r="J5" s="102">
        <f t="shared" si="1"/>
        <v>23328</v>
      </c>
      <c r="K5" s="100">
        <f t="shared" si="1"/>
        <v>26555</v>
      </c>
      <c r="L5" s="100">
        <f t="shared" si="1"/>
        <v>31472</v>
      </c>
      <c r="M5" s="100">
        <f t="shared" si="1"/>
        <v>33140.015999999996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23460</v>
      </c>
      <c r="F6" s="79">
        <v>25330</v>
      </c>
      <c r="G6" s="79">
        <v>20217</v>
      </c>
      <c r="H6" s="80">
        <v>25871</v>
      </c>
      <c r="I6" s="79">
        <v>23438</v>
      </c>
      <c r="J6" s="81">
        <v>21221</v>
      </c>
      <c r="K6" s="79">
        <v>24283</v>
      </c>
      <c r="L6" s="79">
        <v>29026</v>
      </c>
      <c r="M6" s="79">
        <v>30564.377999999997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1323</v>
      </c>
      <c r="F7" s="93">
        <v>2051</v>
      </c>
      <c r="G7" s="93">
        <v>1723</v>
      </c>
      <c r="H7" s="94">
        <v>2104</v>
      </c>
      <c r="I7" s="93">
        <v>2104</v>
      </c>
      <c r="J7" s="95">
        <v>2107</v>
      </c>
      <c r="K7" s="93">
        <v>2272</v>
      </c>
      <c r="L7" s="93">
        <v>2446</v>
      </c>
      <c r="M7" s="93">
        <v>2575.6379999999999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14548</v>
      </c>
      <c r="F8" s="100">
        <f t="shared" ref="F8:M8" si="2">SUM(F9:F46)</f>
        <v>19901</v>
      </c>
      <c r="G8" s="100">
        <f t="shared" si="2"/>
        <v>10925</v>
      </c>
      <c r="H8" s="101">
        <f t="shared" si="2"/>
        <v>13135</v>
      </c>
      <c r="I8" s="100">
        <f t="shared" si="2"/>
        <v>10333</v>
      </c>
      <c r="J8" s="102">
        <f t="shared" si="2"/>
        <v>9675</v>
      </c>
      <c r="K8" s="100">
        <f t="shared" si="2"/>
        <v>17786</v>
      </c>
      <c r="L8" s="100">
        <f t="shared" si="2"/>
        <v>16441</v>
      </c>
      <c r="M8" s="100">
        <f t="shared" si="2"/>
        <v>17312.373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1997</v>
      </c>
      <c r="F10" s="86">
        <v>2236</v>
      </c>
      <c r="G10" s="86">
        <v>1180</v>
      </c>
      <c r="H10" s="87">
        <v>1267</v>
      </c>
      <c r="I10" s="86">
        <v>465</v>
      </c>
      <c r="J10" s="88">
        <v>1042</v>
      </c>
      <c r="K10" s="86">
        <v>1750</v>
      </c>
      <c r="L10" s="86">
        <v>2050</v>
      </c>
      <c r="M10" s="86">
        <v>2158.6499999999996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118</v>
      </c>
      <c r="F11" s="86">
        <v>140</v>
      </c>
      <c r="G11" s="86">
        <v>37</v>
      </c>
      <c r="H11" s="87">
        <v>63</v>
      </c>
      <c r="I11" s="86">
        <v>-12</v>
      </c>
      <c r="J11" s="88">
        <v>29</v>
      </c>
      <c r="K11" s="86">
        <v>50</v>
      </c>
      <c r="L11" s="86">
        <v>55</v>
      </c>
      <c r="M11" s="86">
        <v>57.914999999999999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121</v>
      </c>
      <c r="F14" s="86">
        <v>267</v>
      </c>
      <c r="G14" s="86">
        <v>0</v>
      </c>
      <c r="H14" s="87">
        <v>80</v>
      </c>
      <c r="I14" s="86">
        <v>80</v>
      </c>
      <c r="J14" s="88">
        <v>29</v>
      </c>
      <c r="K14" s="86">
        <v>80</v>
      </c>
      <c r="L14" s="86">
        <v>740</v>
      </c>
      <c r="M14" s="86">
        <v>779.21999999999991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349</v>
      </c>
      <c r="F15" s="86">
        <v>279</v>
      </c>
      <c r="G15" s="86">
        <v>158</v>
      </c>
      <c r="H15" s="87">
        <v>570</v>
      </c>
      <c r="I15" s="86">
        <v>520</v>
      </c>
      <c r="J15" s="88">
        <v>253</v>
      </c>
      <c r="K15" s="86">
        <v>1097</v>
      </c>
      <c r="L15" s="86">
        <v>467</v>
      </c>
      <c r="M15" s="86">
        <v>491.75099999999998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903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412</v>
      </c>
      <c r="F22" s="86">
        <v>1258</v>
      </c>
      <c r="G22" s="86">
        <v>762</v>
      </c>
      <c r="H22" s="87">
        <v>1900</v>
      </c>
      <c r="I22" s="86">
        <v>1781</v>
      </c>
      <c r="J22" s="88">
        <v>860</v>
      </c>
      <c r="K22" s="86">
        <v>2311</v>
      </c>
      <c r="L22" s="86">
        <v>2981</v>
      </c>
      <c r="M22" s="86">
        <v>3138.9929999999995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4889</v>
      </c>
      <c r="F23" s="86">
        <v>5656</v>
      </c>
      <c r="G23" s="86">
        <v>2336</v>
      </c>
      <c r="H23" s="87">
        <v>2171</v>
      </c>
      <c r="I23" s="86">
        <v>1334</v>
      </c>
      <c r="J23" s="88">
        <v>2296</v>
      </c>
      <c r="K23" s="86">
        <v>2790</v>
      </c>
      <c r="L23" s="86">
        <v>3788</v>
      </c>
      <c r="M23" s="86">
        <v>3988.7640000000001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1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2580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31</v>
      </c>
      <c r="F29" s="86">
        <v>76</v>
      </c>
      <c r="G29" s="86">
        <v>11</v>
      </c>
      <c r="H29" s="87">
        <v>62</v>
      </c>
      <c r="I29" s="86">
        <v>42</v>
      </c>
      <c r="J29" s="88">
        <v>0</v>
      </c>
      <c r="K29" s="86">
        <v>62</v>
      </c>
      <c r="L29" s="86">
        <v>65</v>
      </c>
      <c r="M29" s="86">
        <v>68.444999999999993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159</v>
      </c>
      <c r="F37" s="86">
        <v>27</v>
      </c>
      <c r="G37" s="86">
        <v>14</v>
      </c>
      <c r="H37" s="87">
        <v>70</v>
      </c>
      <c r="I37" s="86">
        <v>65</v>
      </c>
      <c r="J37" s="88">
        <v>202</v>
      </c>
      <c r="K37" s="86">
        <v>120</v>
      </c>
      <c r="L37" s="86">
        <v>120</v>
      </c>
      <c r="M37" s="86">
        <v>126.35999999999999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156</v>
      </c>
      <c r="F38" s="86">
        <v>292</v>
      </c>
      <c r="G38" s="86">
        <v>121</v>
      </c>
      <c r="H38" s="87">
        <v>120</v>
      </c>
      <c r="I38" s="86">
        <v>10</v>
      </c>
      <c r="J38" s="88">
        <v>161</v>
      </c>
      <c r="K38" s="86">
        <v>140</v>
      </c>
      <c r="L38" s="86">
        <v>141</v>
      </c>
      <c r="M38" s="86">
        <v>148.47299999999998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982</v>
      </c>
      <c r="F41" s="86">
        <v>1086</v>
      </c>
      <c r="G41" s="86">
        <v>582</v>
      </c>
      <c r="H41" s="87">
        <v>800</v>
      </c>
      <c r="I41" s="86">
        <v>631</v>
      </c>
      <c r="J41" s="88">
        <v>865</v>
      </c>
      <c r="K41" s="86">
        <v>800</v>
      </c>
      <c r="L41" s="86">
        <v>811</v>
      </c>
      <c r="M41" s="86">
        <v>853.98299999999995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4804</v>
      </c>
      <c r="F42" s="86">
        <v>5005</v>
      </c>
      <c r="G42" s="86">
        <v>3204</v>
      </c>
      <c r="H42" s="87">
        <v>4360</v>
      </c>
      <c r="I42" s="86">
        <v>3860</v>
      </c>
      <c r="J42" s="88">
        <v>2775</v>
      </c>
      <c r="K42" s="86">
        <v>4726</v>
      </c>
      <c r="L42" s="86">
        <v>3637</v>
      </c>
      <c r="M42" s="86">
        <v>3829.7609999999995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1333</v>
      </c>
      <c r="G44" s="86">
        <v>271</v>
      </c>
      <c r="H44" s="87">
        <v>100</v>
      </c>
      <c r="I44" s="86">
        <v>100</v>
      </c>
      <c r="J44" s="88">
        <v>192</v>
      </c>
      <c r="K44" s="86">
        <v>300</v>
      </c>
      <c r="L44" s="86">
        <v>300</v>
      </c>
      <c r="M44" s="86">
        <v>315.89999999999998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530</v>
      </c>
      <c r="F45" s="86">
        <v>2245</v>
      </c>
      <c r="G45" s="86">
        <v>1346</v>
      </c>
      <c r="H45" s="87">
        <v>1572</v>
      </c>
      <c r="I45" s="86">
        <v>1457</v>
      </c>
      <c r="J45" s="88">
        <v>971</v>
      </c>
      <c r="K45" s="86">
        <v>980</v>
      </c>
      <c r="L45" s="86">
        <v>1286</v>
      </c>
      <c r="M45" s="86">
        <v>1354.1579999999999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155</v>
      </c>
      <c r="F51" s="72">
        <f t="shared" ref="F51:M51" si="4">F52+F59+F62+F63+F64+F72+F73</f>
        <v>674</v>
      </c>
      <c r="G51" s="72">
        <f t="shared" si="4"/>
        <v>108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155</v>
      </c>
      <c r="F73" s="86">
        <f t="shared" ref="F73:M73" si="12">SUM(F74:F75)</f>
        <v>674</v>
      </c>
      <c r="G73" s="86">
        <f t="shared" si="12"/>
        <v>108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155</v>
      </c>
      <c r="F74" s="79">
        <v>674</v>
      </c>
      <c r="G74" s="79">
        <v>108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451</v>
      </c>
      <c r="F77" s="72">
        <f t="shared" ref="F77:M77" si="13">F78+F81+F84+F85+F86+F87+F88</f>
        <v>305</v>
      </c>
      <c r="G77" s="72">
        <f t="shared" si="13"/>
        <v>43</v>
      </c>
      <c r="H77" s="73">
        <f t="shared" si="13"/>
        <v>250</v>
      </c>
      <c r="I77" s="72">
        <f t="shared" si="13"/>
        <v>250</v>
      </c>
      <c r="J77" s="74">
        <f t="shared" si="13"/>
        <v>164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451</v>
      </c>
      <c r="F81" s="86">
        <f t="shared" ref="F81:M81" si="15">SUM(F82:F83)</f>
        <v>305</v>
      </c>
      <c r="G81" s="86">
        <f t="shared" si="15"/>
        <v>43</v>
      </c>
      <c r="H81" s="87">
        <f t="shared" si="15"/>
        <v>250</v>
      </c>
      <c r="I81" s="86">
        <f t="shared" si="15"/>
        <v>250</v>
      </c>
      <c r="J81" s="88">
        <f t="shared" si="15"/>
        <v>164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451</v>
      </c>
      <c r="F83" s="93">
        <v>305</v>
      </c>
      <c r="G83" s="93">
        <v>43</v>
      </c>
      <c r="H83" s="94">
        <v>250</v>
      </c>
      <c r="I83" s="93">
        <v>250</v>
      </c>
      <c r="J83" s="95">
        <v>164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39937</v>
      </c>
      <c r="F92" s="46">
        <f t="shared" ref="F92:M92" si="16">F4+F51+F77+F90</f>
        <v>48261</v>
      </c>
      <c r="G92" s="46">
        <f t="shared" si="16"/>
        <v>33016</v>
      </c>
      <c r="H92" s="47">
        <f t="shared" si="16"/>
        <v>41360</v>
      </c>
      <c r="I92" s="46">
        <f t="shared" si="16"/>
        <v>36125</v>
      </c>
      <c r="J92" s="48">
        <f t="shared" si="16"/>
        <v>33167</v>
      </c>
      <c r="K92" s="46">
        <f t="shared" si="16"/>
        <v>44341</v>
      </c>
      <c r="L92" s="46">
        <f t="shared" si="16"/>
        <v>47913</v>
      </c>
      <c r="M92" s="46">
        <f t="shared" si="16"/>
        <v>50452.388999999996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257037</v>
      </c>
      <c r="F4" s="72">
        <f t="shared" ref="F4:M4" si="0">F5+F8+F47</f>
        <v>272296</v>
      </c>
      <c r="G4" s="72">
        <f t="shared" si="0"/>
        <v>302275</v>
      </c>
      <c r="H4" s="73">
        <f t="shared" si="0"/>
        <v>294683</v>
      </c>
      <c r="I4" s="72">
        <f t="shared" si="0"/>
        <v>286583</v>
      </c>
      <c r="J4" s="74">
        <f t="shared" si="0"/>
        <v>288092</v>
      </c>
      <c r="K4" s="72">
        <f t="shared" si="0"/>
        <v>319446</v>
      </c>
      <c r="L4" s="72">
        <f t="shared" si="0"/>
        <v>335801</v>
      </c>
      <c r="M4" s="72">
        <f t="shared" si="0"/>
        <v>362888.679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215774</v>
      </c>
      <c r="F5" s="100">
        <f t="shared" ref="F5:M5" si="1">SUM(F6:F7)</f>
        <v>234145</v>
      </c>
      <c r="G5" s="100">
        <f t="shared" si="1"/>
        <v>237215</v>
      </c>
      <c r="H5" s="101">
        <f t="shared" si="1"/>
        <v>248365</v>
      </c>
      <c r="I5" s="100">
        <f t="shared" si="1"/>
        <v>248365</v>
      </c>
      <c r="J5" s="102">
        <f t="shared" si="1"/>
        <v>248792</v>
      </c>
      <c r="K5" s="100">
        <f t="shared" si="1"/>
        <v>275813</v>
      </c>
      <c r="L5" s="100">
        <f t="shared" si="1"/>
        <v>291599</v>
      </c>
      <c r="M5" s="100">
        <f t="shared" si="1"/>
        <v>318862.60800000001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183593</v>
      </c>
      <c r="F6" s="79">
        <v>198183</v>
      </c>
      <c r="G6" s="79">
        <v>200314</v>
      </c>
      <c r="H6" s="80">
        <v>208795</v>
      </c>
      <c r="I6" s="79">
        <v>208795</v>
      </c>
      <c r="J6" s="81">
        <v>209211</v>
      </c>
      <c r="K6" s="79">
        <v>233082</v>
      </c>
      <c r="L6" s="79">
        <v>244602</v>
      </c>
      <c r="M6" s="79">
        <v>269927.93800000002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32181</v>
      </c>
      <c r="F7" s="93">
        <v>35962</v>
      </c>
      <c r="G7" s="93">
        <v>36901</v>
      </c>
      <c r="H7" s="94">
        <v>39570</v>
      </c>
      <c r="I7" s="93">
        <v>39570</v>
      </c>
      <c r="J7" s="95">
        <v>39581</v>
      </c>
      <c r="K7" s="93">
        <v>42731</v>
      </c>
      <c r="L7" s="93">
        <v>46997</v>
      </c>
      <c r="M7" s="93">
        <v>48934.67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41263</v>
      </c>
      <c r="F8" s="100">
        <f t="shared" ref="F8:M8" si="2">SUM(F9:F46)</f>
        <v>38151</v>
      </c>
      <c r="G8" s="100">
        <f t="shared" si="2"/>
        <v>65060</v>
      </c>
      <c r="H8" s="101">
        <f t="shared" si="2"/>
        <v>46318</v>
      </c>
      <c r="I8" s="100">
        <f t="shared" si="2"/>
        <v>38218</v>
      </c>
      <c r="J8" s="102">
        <f t="shared" si="2"/>
        <v>39300</v>
      </c>
      <c r="K8" s="100">
        <f t="shared" si="2"/>
        <v>43633</v>
      </c>
      <c r="L8" s="100">
        <f t="shared" si="2"/>
        <v>44202</v>
      </c>
      <c r="M8" s="100">
        <f t="shared" si="2"/>
        <v>44026.070999999996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164</v>
      </c>
      <c r="H9" s="80">
        <v>0</v>
      </c>
      <c r="I9" s="79">
        <v>0</v>
      </c>
      <c r="J9" s="81">
        <v>0</v>
      </c>
      <c r="K9" s="79">
        <v>210</v>
      </c>
      <c r="L9" s="79">
        <v>200</v>
      </c>
      <c r="M9" s="79">
        <v>200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103</v>
      </c>
      <c r="F10" s="86">
        <v>0</v>
      </c>
      <c r="G10" s="86">
        <v>830</v>
      </c>
      <c r="H10" s="87">
        <v>0</v>
      </c>
      <c r="I10" s="86">
        <v>0</v>
      </c>
      <c r="J10" s="88">
        <v>844</v>
      </c>
      <c r="K10" s="86">
        <v>400</v>
      </c>
      <c r="L10" s="86">
        <v>1000</v>
      </c>
      <c r="M10" s="86">
        <v>1053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1220</v>
      </c>
      <c r="F11" s="86">
        <v>850</v>
      </c>
      <c r="G11" s="86">
        <v>675</v>
      </c>
      <c r="H11" s="87">
        <v>1030</v>
      </c>
      <c r="I11" s="86">
        <v>830</v>
      </c>
      <c r="J11" s="88">
        <v>885</v>
      </c>
      <c r="K11" s="86">
        <v>1390</v>
      </c>
      <c r="L11" s="86">
        <v>765</v>
      </c>
      <c r="M11" s="86">
        <v>829.9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465</v>
      </c>
      <c r="F14" s="86">
        <v>402</v>
      </c>
      <c r="G14" s="86">
        <v>614</v>
      </c>
      <c r="H14" s="87">
        <v>818</v>
      </c>
      <c r="I14" s="86">
        <v>818</v>
      </c>
      <c r="J14" s="88">
        <v>624</v>
      </c>
      <c r="K14" s="86">
        <v>900</v>
      </c>
      <c r="L14" s="86">
        <v>1030</v>
      </c>
      <c r="M14" s="86">
        <v>1073.8699999999999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929</v>
      </c>
      <c r="F15" s="86">
        <v>695</v>
      </c>
      <c r="G15" s="86">
        <v>921</v>
      </c>
      <c r="H15" s="87">
        <v>1017</v>
      </c>
      <c r="I15" s="86">
        <v>467</v>
      </c>
      <c r="J15" s="88">
        <v>586</v>
      </c>
      <c r="K15" s="86">
        <v>1451</v>
      </c>
      <c r="L15" s="86">
        <v>1770</v>
      </c>
      <c r="M15" s="86">
        <v>1842.4099999999999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2992</v>
      </c>
      <c r="F16" s="86">
        <v>3477</v>
      </c>
      <c r="G16" s="86">
        <v>2441</v>
      </c>
      <c r="H16" s="87">
        <v>2721</v>
      </c>
      <c r="I16" s="86">
        <v>2721</v>
      </c>
      <c r="J16" s="88">
        <v>4032</v>
      </c>
      <c r="K16" s="86">
        <v>2000</v>
      </c>
      <c r="L16" s="86">
        <v>4000</v>
      </c>
      <c r="M16" s="86">
        <v>4212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4768</v>
      </c>
      <c r="F17" s="86">
        <v>8702</v>
      </c>
      <c r="G17" s="86">
        <v>14</v>
      </c>
      <c r="H17" s="87">
        <v>6499</v>
      </c>
      <c r="I17" s="86">
        <v>4099</v>
      </c>
      <c r="J17" s="88">
        <v>100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9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188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52</v>
      </c>
      <c r="H21" s="87">
        <v>0</v>
      </c>
      <c r="I21" s="86">
        <v>-100</v>
      </c>
      <c r="J21" s="88">
        <v>25</v>
      </c>
      <c r="K21" s="86">
        <v>100</v>
      </c>
      <c r="L21" s="86">
        <v>600</v>
      </c>
      <c r="M21" s="86">
        <v>100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1549</v>
      </c>
      <c r="F22" s="86">
        <v>389</v>
      </c>
      <c r="G22" s="86">
        <v>1798</v>
      </c>
      <c r="H22" s="87">
        <v>10872</v>
      </c>
      <c r="I22" s="86">
        <v>10672</v>
      </c>
      <c r="J22" s="88">
        <v>3268</v>
      </c>
      <c r="K22" s="86">
        <v>3200</v>
      </c>
      <c r="L22" s="86">
        <v>3192</v>
      </c>
      <c r="M22" s="86">
        <v>2790.4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2777</v>
      </c>
      <c r="F23" s="86">
        <v>50</v>
      </c>
      <c r="G23" s="86">
        <v>671</v>
      </c>
      <c r="H23" s="87">
        <v>0</v>
      </c>
      <c r="I23" s="86">
        <v>-500</v>
      </c>
      <c r="J23" s="88">
        <v>693</v>
      </c>
      <c r="K23" s="86">
        <v>2800</v>
      </c>
      <c r="L23" s="86">
        <v>1400</v>
      </c>
      <c r="M23" s="86">
        <v>1474.1999999999998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10</v>
      </c>
      <c r="F24" s="86">
        <v>0</v>
      </c>
      <c r="G24" s="86">
        <v>0</v>
      </c>
      <c r="H24" s="87">
        <v>1400</v>
      </c>
      <c r="I24" s="86">
        <v>1400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249</v>
      </c>
      <c r="F25" s="86">
        <v>4</v>
      </c>
      <c r="G25" s="86">
        <v>30547</v>
      </c>
      <c r="H25" s="87">
        <v>0</v>
      </c>
      <c r="I25" s="86">
        <v>0</v>
      </c>
      <c r="J25" s="88">
        <v>429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-300</v>
      </c>
      <c r="J27" s="88">
        <v>1920</v>
      </c>
      <c r="K27" s="86">
        <v>4000</v>
      </c>
      <c r="L27" s="86">
        <v>3900</v>
      </c>
      <c r="M27" s="86">
        <v>1000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22</v>
      </c>
      <c r="G29" s="86">
        <v>37</v>
      </c>
      <c r="H29" s="87">
        <v>17</v>
      </c>
      <c r="I29" s="86">
        <v>17</v>
      </c>
      <c r="J29" s="88">
        <v>0</v>
      </c>
      <c r="K29" s="86">
        <v>52</v>
      </c>
      <c r="L29" s="86">
        <v>72</v>
      </c>
      <c r="M29" s="86">
        <v>75.756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12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73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314</v>
      </c>
      <c r="F32" s="86">
        <v>454</v>
      </c>
      <c r="G32" s="86">
        <v>114</v>
      </c>
      <c r="H32" s="87">
        <v>3812</v>
      </c>
      <c r="I32" s="86">
        <v>3812</v>
      </c>
      <c r="J32" s="88">
        <v>19</v>
      </c>
      <c r="K32" s="86">
        <v>2200</v>
      </c>
      <c r="L32" s="86">
        <v>1700</v>
      </c>
      <c r="M32" s="86">
        <v>1610.3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205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5531</v>
      </c>
      <c r="F37" s="86">
        <v>6840</v>
      </c>
      <c r="G37" s="86">
        <v>2254</v>
      </c>
      <c r="H37" s="87">
        <v>2805</v>
      </c>
      <c r="I37" s="86">
        <v>2805</v>
      </c>
      <c r="J37" s="88">
        <v>1831</v>
      </c>
      <c r="K37" s="86">
        <v>2480</v>
      </c>
      <c r="L37" s="86">
        <v>2077</v>
      </c>
      <c r="M37" s="86">
        <v>2332.8310000000001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3335</v>
      </c>
      <c r="F38" s="86">
        <v>2090</v>
      </c>
      <c r="G38" s="86">
        <v>2393</v>
      </c>
      <c r="H38" s="87">
        <v>1782</v>
      </c>
      <c r="I38" s="86">
        <v>-218</v>
      </c>
      <c r="J38" s="88">
        <v>3368</v>
      </c>
      <c r="K38" s="86">
        <v>2780</v>
      </c>
      <c r="L38" s="86">
        <v>2480</v>
      </c>
      <c r="M38" s="86">
        <v>2958.37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984</v>
      </c>
      <c r="F40" s="86">
        <v>1597</v>
      </c>
      <c r="G40" s="86">
        <v>27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209</v>
      </c>
      <c r="H41" s="87">
        <v>0</v>
      </c>
      <c r="I41" s="86">
        <v>0</v>
      </c>
      <c r="J41" s="88">
        <v>242</v>
      </c>
      <c r="K41" s="86">
        <v>300</v>
      </c>
      <c r="L41" s="86">
        <v>300</v>
      </c>
      <c r="M41" s="86">
        <v>315.89999999999998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14623</v>
      </c>
      <c r="F42" s="86">
        <v>11200</v>
      </c>
      <c r="G42" s="86">
        <v>18798</v>
      </c>
      <c r="H42" s="87">
        <v>13545</v>
      </c>
      <c r="I42" s="86">
        <v>12195</v>
      </c>
      <c r="J42" s="88">
        <v>15367</v>
      </c>
      <c r="K42" s="86">
        <v>14643</v>
      </c>
      <c r="L42" s="86">
        <v>15008</v>
      </c>
      <c r="M42" s="86">
        <v>16548.512999999999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687</v>
      </c>
      <c r="F43" s="86">
        <v>83</v>
      </c>
      <c r="G43" s="86">
        <v>216</v>
      </c>
      <c r="H43" s="87">
        <v>0</v>
      </c>
      <c r="I43" s="86">
        <v>0</v>
      </c>
      <c r="J43" s="88">
        <v>3007</v>
      </c>
      <c r="K43" s="86">
        <v>1300</v>
      </c>
      <c r="L43" s="86">
        <v>1100</v>
      </c>
      <c r="M43" s="86">
        <v>1215.9000000000001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50</v>
      </c>
      <c r="F44" s="86">
        <v>599</v>
      </c>
      <c r="G44" s="86">
        <v>1335</v>
      </c>
      <c r="H44" s="87">
        <v>0</v>
      </c>
      <c r="I44" s="86">
        <v>0</v>
      </c>
      <c r="J44" s="88">
        <v>1448</v>
      </c>
      <c r="K44" s="86">
        <v>2180</v>
      </c>
      <c r="L44" s="86">
        <v>1598</v>
      </c>
      <c r="M44" s="86">
        <v>2181.2909999999997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471</v>
      </c>
      <c r="F45" s="86">
        <v>415</v>
      </c>
      <c r="G45" s="86">
        <v>945</v>
      </c>
      <c r="H45" s="87">
        <v>0</v>
      </c>
      <c r="I45" s="86">
        <v>-500</v>
      </c>
      <c r="J45" s="88">
        <v>612</v>
      </c>
      <c r="K45" s="86">
        <v>1247</v>
      </c>
      <c r="L45" s="86">
        <v>2010</v>
      </c>
      <c r="M45" s="86">
        <v>2211.4299999999998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177</v>
      </c>
      <c r="F51" s="72">
        <f t="shared" ref="F51:M51" si="4">F52+F59+F62+F63+F64+F72+F73</f>
        <v>729</v>
      </c>
      <c r="G51" s="72">
        <f t="shared" si="4"/>
        <v>2078</v>
      </c>
      <c r="H51" s="73">
        <f t="shared" si="4"/>
        <v>1500</v>
      </c>
      <c r="I51" s="72">
        <f t="shared" si="4"/>
        <v>1560</v>
      </c>
      <c r="J51" s="74">
        <f t="shared" si="4"/>
        <v>1653</v>
      </c>
      <c r="K51" s="72">
        <f t="shared" si="4"/>
        <v>2500</v>
      </c>
      <c r="L51" s="72">
        <f t="shared" si="4"/>
        <v>0</v>
      </c>
      <c r="M51" s="72">
        <f t="shared" si="4"/>
        <v>1176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177</v>
      </c>
      <c r="F73" s="86">
        <f t="shared" ref="F73:M73" si="12">SUM(F74:F75)</f>
        <v>729</v>
      </c>
      <c r="G73" s="86">
        <f t="shared" si="12"/>
        <v>2078</v>
      </c>
      <c r="H73" s="87">
        <f t="shared" si="12"/>
        <v>1500</v>
      </c>
      <c r="I73" s="86">
        <f t="shared" si="12"/>
        <v>1560</v>
      </c>
      <c r="J73" s="88">
        <f t="shared" si="12"/>
        <v>1653</v>
      </c>
      <c r="K73" s="86">
        <f t="shared" si="12"/>
        <v>2500</v>
      </c>
      <c r="L73" s="86">
        <f t="shared" si="12"/>
        <v>0</v>
      </c>
      <c r="M73" s="86">
        <f t="shared" si="12"/>
        <v>1176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177</v>
      </c>
      <c r="F74" s="79">
        <v>729</v>
      </c>
      <c r="G74" s="79">
        <v>2078</v>
      </c>
      <c r="H74" s="80">
        <v>1500</v>
      </c>
      <c r="I74" s="79">
        <v>1560</v>
      </c>
      <c r="J74" s="81">
        <v>1653</v>
      </c>
      <c r="K74" s="79">
        <v>2500</v>
      </c>
      <c r="L74" s="79">
        <v>0</v>
      </c>
      <c r="M74" s="79">
        <v>1176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21724</v>
      </c>
      <c r="F77" s="72">
        <f t="shared" ref="F77:M77" si="13">F78+F81+F84+F85+F86+F87+F88</f>
        <v>14784</v>
      </c>
      <c r="G77" s="72">
        <f t="shared" si="13"/>
        <v>20406</v>
      </c>
      <c r="H77" s="73">
        <f t="shared" si="13"/>
        <v>27450</v>
      </c>
      <c r="I77" s="72">
        <f t="shared" si="13"/>
        <v>27450</v>
      </c>
      <c r="J77" s="74">
        <f t="shared" si="13"/>
        <v>25008</v>
      </c>
      <c r="K77" s="72">
        <f t="shared" si="13"/>
        <v>113815</v>
      </c>
      <c r="L77" s="72">
        <f t="shared" si="13"/>
        <v>123735</v>
      </c>
      <c r="M77" s="72">
        <f t="shared" si="13"/>
        <v>23737.415000000001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4923</v>
      </c>
      <c r="H78" s="101">
        <f t="shared" si="14"/>
        <v>25000</v>
      </c>
      <c r="I78" s="100">
        <f t="shared" si="14"/>
        <v>25000</v>
      </c>
      <c r="J78" s="102">
        <f t="shared" si="14"/>
        <v>24165</v>
      </c>
      <c r="K78" s="100">
        <f t="shared" si="14"/>
        <v>109882</v>
      </c>
      <c r="L78" s="100">
        <f t="shared" si="14"/>
        <v>114735</v>
      </c>
      <c r="M78" s="100">
        <f t="shared" si="14"/>
        <v>20000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4923</v>
      </c>
      <c r="H79" s="80">
        <v>25000</v>
      </c>
      <c r="I79" s="79">
        <v>25000</v>
      </c>
      <c r="J79" s="81">
        <v>24165</v>
      </c>
      <c r="K79" s="79">
        <v>109882</v>
      </c>
      <c r="L79" s="79">
        <v>114735</v>
      </c>
      <c r="M79" s="79">
        <v>20000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21724</v>
      </c>
      <c r="F81" s="86">
        <f t="shared" ref="F81:M81" si="15">SUM(F82:F83)</f>
        <v>14784</v>
      </c>
      <c r="G81" s="86">
        <f t="shared" si="15"/>
        <v>2391</v>
      </c>
      <c r="H81" s="87">
        <f t="shared" si="15"/>
        <v>2450</v>
      </c>
      <c r="I81" s="86">
        <f t="shared" si="15"/>
        <v>2450</v>
      </c>
      <c r="J81" s="88">
        <f t="shared" si="15"/>
        <v>843</v>
      </c>
      <c r="K81" s="86">
        <f t="shared" si="15"/>
        <v>3933</v>
      </c>
      <c r="L81" s="86">
        <f t="shared" si="15"/>
        <v>9000</v>
      </c>
      <c r="M81" s="86">
        <f t="shared" si="15"/>
        <v>3737.415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15327</v>
      </c>
      <c r="F82" s="79">
        <v>9426</v>
      </c>
      <c r="G82" s="79">
        <v>1389</v>
      </c>
      <c r="H82" s="80">
        <v>0</v>
      </c>
      <c r="I82" s="79">
        <v>0</v>
      </c>
      <c r="J82" s="81">
        <v>0</v>
      </c>
      <c r="K82" s="79">
        <v>3438</v>
      </c>
      <c r="L82" s="79">
        <v>4945</v>
      </c>
      <c r="M82" s="79">
        <v>1050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6397</v>
      </c>
      <c r="F83" s="93">
        <v>5358</v>
      </c>
      <c r="G83" s="93">
        <v>1002</v>
      </c>
      <c r="H83" s="94">
        <v>2450</v>
      </c>
      <c r="I83" s="93">
        <v>2450</v>
      </c>
      <c r="J83" s="95">
        <v>843</v>
      </c>
      <c r="K83" s="93">
        <v>495</v>
      </c>
      <c r="L83" s="93">
        <v>4055</v>
      </c>
      <c r="M83" s="93">
        <v>2687.415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13092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278938</v>
      </c>
      <c r="F92" s="46">
        <f t="shared" ref="F92:M92" si="16">F4+F51+F77+F90</f>
        <v>287809</v>
      </c>
      <c r="G92" s="46">
        <f t="shared" si="16"/>
        <v>324759</v>
      </c>
      <c r="H92" s="47">
        <f t="shared" si="16"/>
        <v>323633</v>
      </c>
      <c r="I92" s="46">
        <f t="shared" si="16"/>
        <v>315593</v>
      </c>
      <c r="J92" s="48">
        <f t="shared" si="16"/>
        <v>314753</v>
      </c>
      <c r="K92" s="46">
        <f t="shared" si="16"/>
        <v>435761</v>
      </c>
      <c r="L92" s="46">
        <f t="shared" si="16"/>
        <v>459536</v>
      </c>
      <c r="M92" s="46">
        <f t="shared" si="16"/>
        <v>387802.09399999998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81386</v>
      </c>
      <c r="D4" s="33">
        <v>86133</v>
      </c>
      <c r="E4" s="33">
        <v>81239</v>
      </c>
      <c r="F4" s="27">
        <v>106562</v>
      </c>
      <c r="G4" s="28">
        <v>119788</v>
      </c>
      <c r="H4" s="29">
        <v>117062</v>
      </c>
      <c r="I4" s="33">
        <v>113635</v>
      </c>
      <c r="J4" s="33">
        <v>104479</v>
      </c>
      <c r="K4" s="33">
        <v>108345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8063</v>
      </c>
      <c r="D5" s="33">
        <v>8529</v>
      </c>
      <c r="E5" s="33">
        <v>10405</v>
      </c>
      <c r="F5" s="32">
        <v>10705</v>
      </c>
      <c r="G5" s="33">
        <v>10705</v>
      </c>
      <c r="H5" s="34">
        <v>9571</v>
      </c>
      <c r="I5" s="33">
        <v>12349</v>
      </c>
      <c r="J5" s="33">
        <v>15426</v>
      </c>
      <c r="K5" s="33">
        <v>16077.640000000001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39937</v>
      </c>
      <c r="D6" s="33">
        <v>48261</v>
      </c>
      <c r="E6" s="33">
        <v>33016</v>
      </c>
      <c r="F6" s="32">
        <v>41360</v>
      </c>
      <c r="G6" s="33">
        <v>36125</v>
      </c>
      <c r="H6" s="34">
        <v>33167</v>
      </c>
      <c r="I6" s="33">
        <v>44341</v>
      </c>
      <c r="J6" s="33">
        <v>47913</v>
      </c>
      <c r="K6" s="33">
        <v>50452.388999999996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278938</v>
      </c>
      <c r="D7" s="33">
        <v>287809</v>
      </c>
      <c r="E7" s="33">
        <v>324759</v>
      </c>
      <c r="F7" s="32">
        <v>323633</v>
      </c>
      <c r="G7" s="33">
        <v>315593</v>
      </c>
      <c r="H7" s="34">
        <v>314753</v>
      </c>
      <c r="I7" s="33">
        <v>435761</v>
      </c>
      <c r="J7" s="33">
        <v>459536</v>
      </c>
      <c r="K7" s="33">
        <v>387802.09399999998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327598</v>
      </c>
      <c r="D8" s="33">
        <v>355897</v>
      </c>
      <c r="E8" s="33">
        <v>393778</v>
      </c>
      <c r="F8" s="32">
        <v>357721</v>
      </c>
      <c r="G8" s="33">
        <v>620570</v>
      </c>
      <c r="H8" s="34">
        <v>619846</v>
      </c>
      <c r="I8" s="33">
        <v>419965</v>
      </c>
      <c r="J8" s="33">
        <v>392609</v>
      </c>
      <c r="K8" s="33">
        <v>413417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142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735922</v>
      </c>
      <c r="D19" s="46">
        <f t="shared" ref="D19:K19" si="1">SUM(D4:D18)</f>
        <v>786629</v>
      </c>
      <c r="E19" s="46">
        <f t="shared" si="1"/>
        <v>843197</v>
      </c>
      <c r="F19" s="47">
        <f t="shared" si="1"/>
        <v>839981</v>
      </c>
      <c r="G19" s="46">
        <f t="shared" si="1"/>
        <v>1102781</v>
      </c>
      <c r="H19" s="48">
        <f t="shared" si="1"/>
        <v>1094399</v>
      </c>
      <c r="I19" s="46">
        <f t="shared" si="1"/>
        <v>1026051</v>
      </c>
      <c r="J19" s="46">
        <f t="shared" si="1"/>
        <v>1019963</v>
      </c>
      <c r="K19" s="46">
        <f t="shared" si="1"/>
        <v>976094.12299999991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130</v>
      </c>
      <c r="F3" s="17" t="s">
        <v>129</v>
      </c>
      <c r="G3" s="17" t="s">
        <v>128</v>
      </c>
      <c r="H3" s="173" t="s">
        <v>127</v>
      </c>
      <c r="I3" s="174"/>
      <c r="J3" s="175"/>
      <c r="K3" s="17" t="s">
        <v>126</v>
      </c>
      <c r="L3" s="17" t="s">
        <v>125</v>
      </c>
      <c r="M3" s="17" t="s">
        <v>124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327533</v>
      </c>
      <c r="F4" s="72">
        <f t="shared" ref="F4:M4" si="0">F5+F8+F47</f>
        <v>355620</v>
      </c>
      <c r="G4" s="72">
        <f t="shared" si="0"/>
        <v>393683</v>
      </c>
      <c r="H4" s="73">
        <f t="shared" si="0"/>
        <v>357721</v>
      </c>
      <c r="I4" s="72">
        <f t="shared" si="0"/>
        <v>620570</v>
      </c>
      <c r="J4" s="74">
        <f t="shared" si="0"/>
        <v>619846</v>
      </c>
      <c r="K4" s="72">
        <f t="shared" si="0"/>
        <v>419965</v>
      </c>
      <c r="L4" s="72">
        <f t="shared" si="0"/>
        <v>392609</v>
      </c>
      <c r="M4" s="72">
        <f t="shared" si="0"/>
        <v>413417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920</v>
      </c>
      <c r="F5" s="100">
        <f t="shared" ref="F5:M5" si="1">SUM(F6:F7)</f>
        <v>4542</v>
      </c>
      <c r="G5" s="100">
        <f t="shared" si="1"/>
        <v>5097</v>
      </c>
      <c r="H5" s="101">
        <f t="shared" si="1"/>
        <v>6290</v>
      </c>
      <c r="I5" s="100">
        <f t="shared" si="1"/>
        <v>5783</v>
      </c>
      <c r="J5" s="102">
        <f t="shared" si="1"/>
        <v>5481</v>
      </c>
      <c r="K5" s="100">
        <f t="shared" si="1"/>
        <v>5638</v>
      </c>
      <c r="L5" s="100">
        <f t="shared" si="1"/>
        <v>7378</v>
      </c>
      <c r="M5" s="100">
        <f t="shared" si="1"/>
        <v>7769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776</v>
      </c>
      <c r="F6" s="79">
        <v>3872</v>
      </c>
      <c r="G6" s="79">
        <v>4396</v>
      </c>
      <c r="H6" s="80">
        <v>5502</v>
      </c>
      <c r="I6" s="79">
        <v>4995</v>
      </c>
      <c r="J6" s="81">
        <v>4691</v>
      </c>
      <c r="K6" s="79">
        <v>4787</v>
      </c>
      <c r="L6" s="79">
        <v>6462</v>
      </c>
      <c r="M6" s="79">
        <v>6804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144</v>
      </c>
      <c r="F7" s="93">
        <v>670</v>
      </c>
      <c r="G7" s="93">
        <v>701</v>
      </c>
      <c r="H7" s="94">
        <v>788</v>
      </c>
      <c r="I7" s="93">
        <v>788</v>
      </c>
      <c r="J7" s="95">
        <v>790</v>
      </c>
      <c r="K7" s="93">
        <v>851</v>
      </c>
      <c r="L7" s="93">
        <v>916</v>
      </c>
      <c r="M7" s="93">
        <v>965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326613</v>
      </c>
      <c r="F8" s="100">
        <f t="shared" ref="F8:M8" si="2">SUM(F9:F46)</f>
        <v>351078</v>
      </c>
      <c r="G8" s="100">
        <f t="shared" si="2"/>
        <v>388586</v>
      </c>
      <c r="H8" s="101">
        <f t="shared" si="2"/>
        <v>351431</v>
      </c>
      <c r="I8" s="100">
        <f t="shared" si="2"/>
        <v>614787</v>
      </c>
      <c r="J8" s="102">
        <f t="shared" si="2"/>
        <v>614365</v>
      </c>
      <c r="K8" s="100">
        <f t="shared" si="2"/>
        <v>414327</v>
      </c>
      <c r="L8" s="100">
        <f t="shared" si="2"/>
        <v>385231</v>
      </c>
      <c r="M8" s="100">
        <f t="shared" si="2"/>
        <v>405648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20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21</v>
      </c>
      <c r="F11" s="86">
        <v>11</v>
      </c>
      <c r="G11" s="86">
        <v>3</v>
      </c>
      <c r="H11" s="87">
        <v>70</v>
      </c>
      <c r="I11" s="86">
        <v>70</v>
      </c>
      <c r="J11" s="88">
        <v>0</v>
      </c>
      <c r="K11" s="86">
        <v>50</v>
      </c>
      <c r="L11" s="86">
        <v>71</v>
      </c>
      <c r="M11" s="86">
        <v>75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27</v>
      </c>
      <c r="F14" s="86">
        <v>44</v>
      </c>
      <c r="G14" s="86">
        <v>47</v>
      </c>
      <c r="H14" s="87">
        <v>90</v>
      </c>
      <c r="I14" s="86">
        <v>90</v>
      </c>
      <c r="J14" s="88">
        <v>55</v>
      </c>
      <c r="K14" s="86">
        <v>70</v>
      </c>
      <c r="L14" s="86">
        <v>72</v>
      </c>
      <c r="M14" s="86">
        <v>76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</v>
      </c>
      <c r="F15" s="86">
        <v>53</v>
      </c>
      <c r="G15" s="86">
        <v>28</v>
      </c>
      <c r="H15" s="87">
        <v>75</v>
      </c>
      <c r="I15" s="86">
        <v>75</v>
      </c>
      <c r="J15" s="88">
        <v>40</v>
      </c>
      <c r="K15" s="86">
        <v>40</v>
      </c>
      <c r="L15" s="86">
        <v>76</v>
      </c>
      <c r="M15" s="86">
        <v>80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3</v>
      </c>
      <c r="G23" s="86">
        <v>0</v>
      </c>
      <c r="H23" s="87">
        <v>50</v>
      </c>
      <c r="I23" s="86">
        <v>50</v>
      </c>
      <c r="J23" s="88">
        <v>20</v>
      </c>
      <c r="K23" s="86">
        <v>0</v>
      </c>
      <c r="L23" s="86">
        <v>50</v>
      </c>
      <c r="M23" s="86">
        <v>53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0</v>
      </c>
      <c r="G29" s="86">
        <v>0</v>
      </c>
      <c r="H29" s="87">
        <v>7</v>
      </c>
      <c r="I29" s="86">
        <v>7</v>
      </c>
      <c r="J29" s="88">
        <v>3</v>
      </c>
      <c r="K29" s="86">
        <v>0</v>
      </c>
      <c r="L29" s="86">
        <v>7</v>
      </c>
      <c r="M29" s="86">
        <v>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27</v>
      </c>
      <c r="H37" s="87">
        <v>40</v>
      </c>
      <c r="I37" s="86">
        <v>40</v>
      </c>
      <c r="J37" s="88">
        <v>10</v>
      </c>
      <c r="K37" s="86">
        <v>50</v>
      </c>
      <c r="L37" s="86">
        <v>40</v>
      </c>
      <c r="M37" s="86">
        <v>42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</v>
      </c>
      <c r="F38" s="86">
        <v>89</v>
      </c>
      <c r="G38" s="86">
        <v>33</v>
      </c>
      <c r="H38" s="87">
        <v>41</v>
      </c>
      <c r="I38" s="86">
        <v>41</v>
      </c>
      <c r="J38" s="88">
        <v>34</v>
      </c>
      <c r="K38" s="86">
        <v>50</v>
      </c>
      <c r="L38" s="86">
        <v>42</v>
      </c>
      <c r="M38" s="86">
        <v>44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326265</v>
      </c>
      <c r="F40" s="86">
        <v>349786</v>
      </c>
      <c r="G40" s="86">
        <v>387246</v>
      </c>
      <c r="H40" s="87">
        <v>349937</v>
      </c>
      <c r="I40" s="86">
        <v>613293</v>
      </c>
      <c r="J40" s="88">
        <v>613293</v>
      </c>
      <c r="K40" s="86">
        <v>412694</v>
      </c>
      <c r="L40" s="86">
        <v>382195</v>
      </c>
      <c r="M40" s="86">
        <v>402451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227</v>
      </c>
      <c r="F42" s="86">
        <v>1013</v>
      </c>
      <c r="G42" s="86">
        <v>1016</v>
      </c>
      <c r="H42" s="87">
        <v>1081</v>
      </c>
      <c r="I42" s="86">
        <v>1081</v>
      </c>
      <c r="J42" s="88">
        <v>789</v>
      </c>
      <c r="K42" s="86">
        <v>1153</v>
      </c>
      <c r="L42" s="86">
        <v>2638</v>
      </c>
      <c r="M42" s="86">
        <v>2778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31</v>
      </c>
      <c r="G44" s="86">
        <v>113</v>
      </c>
      <c r="H44" s="87">
        <v>0</v>
      </c>
      <c r="I44" s="86">
        <v>0</v>
      </c>
      <c r="J44" s="88">
        <v>106</v>
      </c>
      <c r="K44" s="86">
        <v>120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</v>
      </c>
      <c r="F45" s="86">
        <v>48</v>
      </c>
      <c r="G45" s="86">
        <v>53</v>
      </c>
      <c r="H45" s="87">
        <v>40</v>
      </c>
      <c r="I45" s="86">
        <v>40</v>
      </c>
      <c r="J45" s="88">
        <v>15</v>
      </c>
      <c r="K45" s="86">
        <v>100</v>
      </c>
      <c r="L45" s="86">
        <v>40</v>
      </c>
      <c r="M45" s="86">
        <v>42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103</v>
      </c>
      <c r="G51" s="72">
        <f t="shared" si="4"/>
        <v>6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103</v>
      </c>
      <c r="G73" s="86">
        <f t="shared" si="12"/>
        <v>6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103</v>
      </c>
      <c r="G74" s="79">
        <v>6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65</v>
      </c>
      <c r="F77" s="72">
        <f t="shared" ref="F77:M77" si="13">F78+F81+F84+F85+F86+F87+F88</f>
        <v>174</v>
      </c>
      <c r="G77" s="72">
        <f t="shared" si="13"/>
        <v>89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65</v>
      </c>
      <c r="F81" s="86">
        <f t="shared" ref="F81:M81" si="15">SUM(F82:F83)</f>
        <v>174</v>
      </c>
      <c r="G81" s="86">
        <f t="shared" si="15"/>
        <v>89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65</v>
      </c>
      <c r="F83" s="93">
        <v>174</v>
      </c>
      <c r="G83" s="93">
        <v>89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327598</v>
      </c>
      <c r="F92" s="46">
        <f t="shared" ref="F92:M92" si="16">F4+F51+F77+F90</f>
        <v>355897</v>
      </c>
      <c r="G92" s="46">
        <f t="shared" si="16"/>
        <v>393778</v>
      </c>
      <c r="H92" s="47">
        <f t="shared" si="16"/>
        <v>357721</v>
      </c>
      <c r="I92" s="46">
        <f t="shared" si="16"/>
        <v>620570</v>
      </c>
      <c r="J92" s="48">
        <f t="shared" si="16"/>
        <v>619846</v>
      </c>
      <c r="K92" s="46">
        <f t="shared" si="16"/>
        <v>419965</v>
      </c>
      <c r="L92" s="46">
        <f t="shared" si="16"/>
        <v>392609</v>
      </c>
      <c r="M92" s="46">
        <f t="shared" si="16"/>
        <v>413417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712106</v>
      </c>
      <c r="D4" s="20">
        <f t="shared" ref="D4:K4" si="0">SUM(D5:D7)</f>
        <v>767704</v>
      </c>
      <c r="E4" s="20">
        <f t="shared" si="0"/>
        <v>818844</v>
      </c>
      <c r="F4" s="21">
        <f t="shared" si="0"/>
        <v>809858</v>
      </c>
      <c r="G4" s="20">
        <f t="shared" si="0"/>
        <v>1072598</v>
      </c>
      <c r="H4" s="22">
        <f t="shared" si="0"/>
        <v>1067201</v>
      </c>
      <c r="I4" s="20">
        <f t="shared" si="0"/>
        <v>908294</v>
      </c>
      <c r="J4" s="20">
        <f t="shared" si="0"/>
        <v>895067</v>
      </c>
      <c r="K4" s="20">
        <f t="shared" si="0"/>
        <v>950629.14299999992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283193</v>
      </c>
      <c r="D5" s="28">
        <v>311311</v>
      </c>
      <c r="E5" s="28">
        <v>319313</v>
      </c>
      <c r="F5" s="27">
        <v>349007</v>
      </c>
      <c r="G5" s="28">
        <v>344809</v>
      </c>
      <c r="H5" s="29">
        <v>340093</v>
      </c>
      <c r="I5" s="28">
        <v>376940</v>
      </c>
      <c r="J5" s="28">
        <v>406718</v>
      </c>
      <c r="K5" s="29">
        <v>438848.89600000001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428913</v>
      </c>
      <c r="D6" s="33">
        <v>456393</v>
      </c>
      <c r="E6" s="33">
        <v>499531</v>
      </c>
      <c r="F6" s="32">
        <v>460851</v>
      </c>
      <c r="G6" s="33">
        <v>727789</v>
      </c>
      <c r="H6" s="34">
        <v>727108</v>
      </c>
      <c r="I6" s="33">
        <v>531354</v>
      </c>
      <c r="J6" s="33">
        <v>488349</v>
      </c>
      <c r="K6" s="34">
        <v>511780.24699999997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332</v>
      </c>
      <c r="D8" s="20">
        <f t="shared" ref="D8:K8" si="1">SUM(D9:D15)</f>
        <v>1871</v>
      </c>
      <c r="E8" s="20">
        <f t="shared" si="1"/>
        <v>2316</v>
      </c>
      <c r="F8" s="21">
        <f t="shared" si="1"/>
        <v>1500</v>
      </c>
      <c r="G8" s="20">
        <f t="shared" si="1"/>
        <v>1560</v>
      </c>
      <c r="H8" s="22">
        <f t="shared" si="1"/>
        <v>1960</v>
      </c>
      <c r="I8" s="20">
        <f t="shared" si="1"/>
        <v>3000</v>
      </c>
      <c r="J8" s="20">
        <f t="shared" si="1"/>
        <v>0</v>
      </c>
      <c r="K8" s="20">
        <f t="shared" si="1"/>
        <v>1326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51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332</v>
      </c>
      <c r="D15" s="36">
        <v>1871</v>
      </c>
      <c r="E15" s="36">
        <v>2316</v>
      </c>
      <c r="F15" s="35">
        <v>1500</v>
      </c>
      <c r="G15" s="36">
        <v>1560</v>
      </c>
      <c r="H15" s="37">
        <v>1909</v>
      </c>
      <c r="I15" s="36">
        <v>3000</v>
      </c>
      <c r="J15" s="36">
        <v>0</v>
      </c>
      <c r="K15" s="37">
        <v>1326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24871</v>
      </c>
      <c r="D16" s="20">
        <f t="shared" ref="D16:K16" si="2">SUM(D17:D23)</f>
        <v>18620</v>
      </c>
      <c r="E16" s="20">
        <f t="shared" si="2"/>
        <v>23689</v>
      </c>
      <c r="F16" s="21">
        <f t="shared" si="2"/>
        <v>30390</v>
      </c>
      <c r="G16" s="20">
        <f t="shared" si="2"/>
        <v>30390</v>
      </c>
      <c r="H16" s="22">
        <f t="shared" si="2"/>
        <v>27005</v>
      </c>
      <c r="I16" s="20">
        <f t="shared" si="2"/>
        <v>116665</v>
      </c>
      <c r="J16" s="20">
        <f t="shared" si="2"/>
        <v>126950</v>
      </c>
      <c r="K16" s="20">
        <f t="shared" si="2"/>
        <v>26307.98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4923</v>
      </c>
      <c r="F17" s="27">
        <v>25000</v>
      </c>
      <c r="G17" s="28">
        <v>25000</v>
      </c>
      <c r="H17" s="29">
        <v>24165</v>
      </c>
      <c r="I17" s="28">
        <v>109882</v>
      </c>
      <c r="J17" s="28">
        <v>114735</v>
      </c>
      <c r="K17" s="29">
        <v>20000</v>
      </c>
    </row>
    <row r="18" spans="1:11" s="14" customFormat="1" ht="12.75" customHeight="1" x14ac:dyDescent="0.25">
      <c r="A18" s="25"/>
      <c r="B18" s="26" t="s">
        <v>23</v>
      </c>
      <c r="C18" s="32">
        <v>24856</v>
      </c>
      <c r="D18" s="33">
        <v>18225</v>
      </c>
      <c r="E18" s="33">
        <v>3175</v>
      </c>
      <c r="F18" s="32">
        <v>5390</v>
      </c>
      <c r="G18" s="33">
        <v>5390</v>
      </c>
      <c r="H18" s="34">
        <v>2840</v>
      </c>
      <c r="I18" s="33">
        <v>6783</v>
      </c>
      <c r="J18" s="33">
        <v>12215</v>
      </c>
      <c r="K18" s="34">
        <v>6307.98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15</v>
      </c>
      <c r="D23" s="36">
        <v>395</v>
      </c>
      <c r="E23" s="36">
        <v>15591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104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737413</v>
      </c>
      <c r="D26" s="46">
        <f t="shared" ref="D26:K26" si="3">+D4+D8+D16+D24</f>
        <v>788195</v>
      </c>
      <c r="E26" s="46">
        <f t="shared" si="3"/>
        <v>844849</v>
      </c>
      <c r="F26" s="47">
        <f t="shared" si="3"/>
        <v>841748</v>
      </c>
      <c r="G26" s="46">
        <f t="shared" si="3"/>
        <v>1104548</v>
      </c>
      <c r="H26" s="48">
        <f t="shared" si="3"/>
        <v>1096166</v>
      </c>
      <c r="I26" s="46">
        <f t="shared" si="3"/>
        <v>1027959</v>
      </c>
      <c r="J26" s="46">
        <f t="shared" si="3"/>
        <v>1022017</v>
      </c>
      <c r="K26" s="46">
        <f t="shared" si="3"/>
        <v>978263.12299999991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3776</v>
      </c>
      <c r="D4" s="33">
        <v>3870</v>
      </c>
      <c r="E4" s="33">
        <v>3791</v>
      </c>
      <c r="F4" s="27">
        <v>4139</v>
      </c>
      <c r="G4" s="28">
        <v>4139</v>
      </c>
      <c r="H4" s="29">
        <v>4569</v>
      </c>
      <c r="I4" s="33">
        <v>4948</v>
      </c>
      <c r="J4" s="33">
        <v>4876</v>
      </c>
      <c r="K4" s="33">
        <v>5134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2874</v>
      </c>
      <c r="D5" s="33">
        <v>3626</v>
      </c>
      <c r="E5" s="33">
        <v>2575</v>
      </c>
      <c r="F5" s="32">
        <v>3078</v>
      </c>
      <c r="G5" s="33">
        <v>2746</v>
      </c>
      <c r="H5" s="34">
        <v>2715</v>
      </c>
      <c r="I5" s="33">
        <v>3088</v>
      </c>
      <c r="J5" s="33">
        <v>3667</v>
      </c>
      <c r="K5" s="33">
        <v>3861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48684</v>
      </c>
      <c r="D6" s="33">
        <v>48453</v>
      </c>
      <c r="E6" s="33">
        <v>38656</v>
      </c>
      <c r="F6" s="32">
        <v>56553</v>
      </c>
      <c r="G6" s="33">
        <v>75480</v>
      </c>
      <c r="H6" s="34">
        <v>75027</v>
      </c>
      <c r="I6" s="33">
        <v>62777</v>
      </c>
      <c r="J6" s="33">
        <v>54768</v>
      </c>
      <c r="K6" s="33">
        <v>54198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24206</v>
      </c>
      <c r="D7" s="33">
        <v>28251</v>
      </c>
      <c r="E7" s="33">
        <v>32424</v>
      </c>
      <c r="F7" s="32">
        <v>38578</v>
      </c>
      <c r="G7" s="33">
        <v>33803</v>
      </c>
      <c r="H7" s="34">
        <v>31486</v>
      </c>
      <c r="I7" s="33">
        <v>39221</v>
      </c>
      <c r="J7" s="33">
        <v>38110</v>
      </c>
      <c r="K7" s="33">
        <v>40108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1846</v>
      </c>
      <c r="D8" s="33">
        <v>1933</v>
      </c>
      <c r="E8" s="33">
        <v>3793</v>
      </c>
      <c r="F8" s="32">
        <v>4214</v>
      </c>
      <c r="G8" s="33">
        <v>3620</v>
      </c>
      <c r="H8" s="34">
        <v>3265</v>
      </c>
      <c r="I8" s="33">
        <v>3601</v>
      </c>
      <c r="J8" s="33">
        <v>3058</v>
      </c>
      <c r="K8" s="33">
        <v>5044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81386</v>
      </c>
      <c r="D19" s="46">
        <f t="shared" ref="D19:K19" si="1">SUM(D4:D18)</f>
        <v>86133</v>
      </c>
      <c r="E19" s="46">
        <f t="shared" si="1"/>
        <v>81239</v>
      </c>
      <c r="F19" s="47">
        <f t="shared" si="1"/>
        <v>106562</v>
      </c>
      <c r="G19" s="46">
        <f t="shared" si="1"/>
        <v>119788</v>
      </c>
      <c r="H19" s="48">
        <f t="shared" si="1"/>
        <v>117062</v>
      </c>
      <c r="I19" s="46">
        <f t="shared" si="1"/>
        <v>113635</v>
      </c>
      <c r="J19" s="46">
        <f t="shared" si="1"/>
        <v>104479</v>
      </c>
      <c r="K19" s="46">
        <f t="shared" si="1"/>
        <v>108345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78897</v>
      </c>
      <c r="D4" s="20">
        <f t="shared" ref="D4:K4" si="0">SUM(D5:D7)</f>
        <v>82944</v>
      </c>
      <c r="E4" s="20">
        <f t="shared" si="0"/>
        <v>80493</v>
      </c>
      <c r="F4" s="21">
        <f t="shared" si="0"/>
        <v>104072</v>
      </c>
      <c r="G4" s="20">
        <f t="shared" si="0"/>
        <v>117298</v>
      </c>
      <c r="H4" s="22">
        <f t="shared" si="0"/>
        <v>114922</v>
      </c>
      <c r="I4" s="20">
        <f t="shared" si="0"/>
        <v>110385</v>
      </c>
      <c r="J4" s="20">
        <f t="shared" si="0"/>
        <v>101369</v>
      </c>
      <c r="K4" s="20">
        <f t="shared" si="0"/>
        <v>105735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35126</v>
      </c>
      <c r="D5" s="28">
        <v>39698</v>
      </c>
      <c r="E5" s="28">
        <v>48018</v>
      </c>
      <c r="F5" s="27">
        <v>56621</v>
      </c>
      <c r="G5" s="28">
        <v>55363</v>
      </c>
      <c r="H5" s="29">
        <v>53354</v>
      </c>
      <c r="I5" s="28">
        <v>58572</v>
      </c>
      <c r="J5" s="28">
        <v>62887</v>
      </c>
      <c r="K5" s="29">
        <v>65248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43771</v>
      </c>
      <c r="D6" s="33">
        <v>43246</v>
      </c>
      <c r="E6" s="33">
        <v>32475</v>
      </c>
      <c r="F6" s="32">
        <v>47451</v>
      </c>
      <c r="G6" s="33">
        <v>61935</v>
      </c>
      <c r="H6" s="34">
        <v>61568</v>
      </c>
      <c r="I6" s="33">
        <v>51813</v>
      </c>
      <c r="J6" s="33">
        <v>38482</v>
      </c>
      <c r="K6" s="34">
        <v>40487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174</v>
      </c>
      <c r="E8" s="20">
        <f t="shared" si="1"/>
        <v>124</v>
      </c>
      <c r="F8" s="21">
        <f t="shared" si="1"/>
        <v>0</v>
      </c>
      <c r="G8" s="20">
        <f t="shared" si="1"/>
        <v>0</v>
      </c>
      <c r="H8" s="22">
        <f t="shared" si="1"/>
        <v>307</v>
      </c>
      <c r="I8" s="20">
        <f t="shared" si="1"/>
        <v>500</v>
      </c>
      <c r="J8" s="20">
        <f t="shared" si="1"/>
        <v>0</v>
      </c>
      <c r="K8" s="20">
        <f t="shared" si="1"/>
        <v>150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51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174</v>
      </c>
      <c r="E15" s="36">
        <v>124</v>
      </c>
      <c r="F15" s="35">
        <v>0</v>
      </c>
      <c r="G15" s="36">
        <v>0</v>
      </c>
      <c r="H15" s="37">
        <v>256</v>
      </c>
      <c r="I15" s="36">
        <v>500</v>
      </c>
      <c r="J15" s="36">
        <v>0</v>
      </c>
      <c r="K15" s="37">
        <v>150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2385</v>
      </c>
      <c r="D16" s="20">
        <f t="shared" ref="D16:K16" si="2">SUM(D17:D23)</f>
        <v>3015</v>
      </c>
      <c r="E16" s="20">
        <f t="shared" si="2"/>
        <v>622</v>
      </c>
      <c r="F16" s="21">
        <f t="shared" si="2"/>
        <v>2490</v>
      </c>
      <c r="G16" s="20">
        <f t="shared" si="2"/>
        <v>2490</v>
      </c>
      <c r="H16" s="22">
        <f t="shared" si="2"/>
        <v>1833</v>
      </c>
      <c r="I16" s="20">
        <f t="shared" si="2"/>
        <v>2750</v>
      </c>
      <c r="J16" s="20">
        <f t="shared" si="2"/>
        <v>3110</v>
      </c>
      <c r="K16" s="20">
        <f t="shared" si="2"/>
        <v>2460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2370</v>
      </c>
      <c r="D18" s="33">
        <v>2620</v>
      </c>
      <c r="E18" s="33">
        <v>622</v>
      </c>
      <c r="F18" s="32">
        <v>2490</v>
      </c>
      <c r="G18" s="33">
        <v>2490</v>
      </c>
      <c r="H18" s="34">
        <v>1833</v>
      </c>
      <c r="I18" s="33">
        <v>2750</v>
      </c>
      <c r="J18" s="33">
        <v>3110</v>
      </c>
      <c r="K18" s="34">
        <v>2460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15</v>
      </c>
      <c r="D23" s="36">
        <v>395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104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81386</v>
      </c>
      <c r="D26" s="46">
        <f t="shared" ref="D26:K26" si="3">+D4+D8+D16+D24</f>
        <v>86133</v>
      </c>
      <c r="E26" s="46">
        <f t="shared" si="3"/>
        <v>81239</v>
      </c>
      <c r="F26" s="47">
        <f t="shared" si="3"/>
        <v>106562</v>
      </c>
      <c r="G26" s="46">
        <f t="shared" si="3"/>
        <v>119788</v>
      </c>
      <c r="H26" s="48">
        <f t="shared" si="3"/>
        <v>117062</v>
      </c>
      <c r="I26" s="46">
        <f t="shared" si="3"/>
        <v>113635</v>
      </c>
      <c r="J26" s="46">
        <f t="shared" si="3"/>
        <v>104479</v>
      </c>
      <c r="K26" s="46">
        <f t="shared" si="3"/>
        <v>108345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3352</v>
      </c>
      <c r="D4" s="33">
        <v>3306</v>
      </c>
      <c r="E4" s="33">
        <v>5154</v>
      </c>
      <c r="F4" s="27">
        <v>5292</v>
      </c>
      <c r="G4" s="28">
        <v>5292</v>
      </c>
      <c r="H4" s="29">
        <v>2830</v>
      </c>
      <c r="I4" s="33">
        <v>4217</v>
      </c>
      <c r="J4" s="33">
        <v>5880</v>
      </c>
      <c r="K4" s="33">
        <v>6191.6399999999994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4711</v>
      </c>
      <c r="D5" s="33">
        <v>5223</v>
      </c>
      <c r="E5" s="33">
        <v>5251</v>
      </c>
      <c r="F5" s="32">
        <v>5413</v>
      </c>
      <c r="G5" s="33">
        <v>5413</v>
      </c>
      <c r="H5" s="34">
        <v>6741</v>
      </c>
      <c r="I5" s="33">
        <v>8132</v>
      </c>
      <c r="J5" s="33">
        <v>9546</v>
      </c>
      <c r="K5" s="33">
        <v>9886</v>
      </c>
      <c r="Z5" s="53">
        <f t="shared" si="0"/>
        <v>1</v>
      </c>
      <c r="AA5" s="30">
        <v>4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8063</v>
      </c>
      <c r="D19" s="46">
        <f t="shared" ref="D19:K19" si="1">SUM(D4:D18)</f>
        <v>8529</v>
      </c>
      <c r="E19" s="46">
        <f t="shared" si="1"/>
        <v>10405</v>
      </c>
      <c r="F19" s="47">
        <f t="shared" si="1"/>
        <v>10705</v>
      </c>
      <c r="G19" s="46">
        <f t="shared" si="1"/>
        <v>10705</v>
      </c>
      <c r="H19" s="48">
        <f t="shared" si="1"/>
        <v>9571</v>
      </c>
      <c r="I19" s="46">
        <f t="shared" si="1"/>
        <v>12349</v>
      </c>
      <c r="J19" s="46">
        <f t="shared" si="1"/>
        <v>15426</v>
      </c>
      <c r="K19" s="46">
        <f t="shared" si="1"/>
        <v>16077.64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7817</v>
      </c>
      <c r="D4" s="20">
        <f t="shared" ref="D4:K4" si="0">SUM(D5:D7)</f>
        <v>7996</v>
      </c>
      <c r="E4" s="20">
        <f t="shared" si="0"/>
        <v>7876</v>
      </c>
      <c r="F4" s="21">
        <f t="shared" si="0"/>
        <v>10505</v>
      </c>
      <c r="G4" s="20">
        <f t="shared" si="0"/>
        <v>10505</v>
      </c>
      <c r="H4" s="22">
        <f t="shared" si="0"/>
        <v>9571</v>
      </c>
      <c r="I4" s="20">
        <f t="shared" si="0"/>
        <v>12249</v>
      </c>
      <c r="J4" s="20">
        <f t="shared" si="0"/>
        <v>15321</v>
      </c>
      <c r="K4" s="20">
        <f t="shared" si="0"/>
        <v>15967.075000000001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5099</v>
      </c>
      <c r="D5" s="28">
        <v>3979</v>
      </c>
      <c r="E5" s="28">
        <v>5391</v>
      </c>
      <c r="F5" s="27">
        <v>7989</v>
      </c>
      <c r="G5" s="28">
        <v>7989</v>
      </c>
      <c r="H5" s="29">
        <v>7371</v>
      </c>
      <c r="I5" s="28">
        <v>8454</v>
      </c>
      <c r="J5" s="28">
        <v>11328</v>
      </c>
      <c r="K5" s="29">
        <v>11660.272000000001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2718</v>
      </c>
      <c r="D6" s="33">
        <v>4017</v>
      </c>
      <c r="E6" s="33">
        <v>2485</v>
      </c>
      <c r="F6" s="32">
        <v>2516</v>
      </c>
      <c r="G6" s="33">
        <v>2516</v>
      </c>
      <c r="H6" s="34">
        <v>2200</v>
      </c>
      <c r="I6" s="33">
        <v>3795</v>
      </c>
      <c r="J6" s="33">
        <v>3993</v>
      </c>
      <c r="K6" s="34">
        <v>4306.8029999999999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191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191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246</v>
      </c>
      <c r="D16" s="20">
        <f t="shared" ref="D16:K16" si="2">SUM(D17:D23)</f>
        <v>342</v>
      </c>
      <c r="E16" s="20">
        <f t="shared" si="2"/>
        <v>2529</v>
      </c>
      <c r="F16" s="21">
        <f t="shared" si="2"/>
        <v>200</v>
      </c>
      <c r="G16" s="20">
        <f t="shared" si="2"/>
        <v>200</v>
      </c>
      <c r="H16" s="22">
        <f t="shared" si="2"/>
        <v>0</v>
      </c>
      <c r="I16" s="20">
        <f t="shared" si="2"/>
        <v>100</v>
      </c>
      <c r="J16" s="20">
        <f t="shared" si="2"/>
        <v>105</v>
      </c>
      <c r="K16" s="20">
        <f t="shared" si="2"/>
        <v>110.565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246</v>
      </c>
      <c r="D18" s="33">
        <v>342</v>
      </c>
      <c r="E18" s="33">
        <v>30</v>
      </c>
      <c r="F18" s="32">
        <v>200</v>
      </c>
      <c r="G18" s="33">
        <v>200</v>
      </c>
      <c r="H18" s="34">
        <v>0</v>
      </c>
      <c r="I18" s="33">
        <v>100</v>
      </c>
      <c r="J18" s="33">
        <v>105</v>
      </c>
      <c r="K18" s="34">
        <v>110.565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2499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8063</v>
      </c>
      <c r="D26" s="46">
        <f t="shared" ref="D26:K26" si="3">+D4+D8+D16+D24</f>
        <v>8529</v>
      </c>
      <c r="E26" s="46">
        <f t="shared" si="3"/>
        <v>10405</v>
      </c>
      <c r="F26" s="47">
        <f t="shared" si="3"/>
        <v>10705</v>
      </c>
      <c r="G26" s="46">
        <f t="shared" si="3"/>
        <v>10705</v>
      </c>
      <c r="H26" s="48">
        <f t="shared" si="3"/>
        <v>9571</v>
      </c>
      <c r="I26" s="46">
        <f t="shared" si="3"/>
        <v>12349</v>
      </c>
      <c r="J26" s="46">
        <f t="shared" si="3"/>
        <v>15426</v>
      </c>
      <c r="K26" s="46">
        <f t="shared" si="3"/>
        <v>16077.640000000001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  <c r="Z3" s="54" t="s">
        <v>32</v>
      </c>
    </row>
    <row r="4" spans="1:27" s="14" customFormat="1" ht="12.75" customHeight="1" x14ac:dyDescent="0.25">
      <c r="A4" s="25"/>
      <c r="B4" s="56" t="s">
        <v>153</v>
      </c>
      <c r="C4" s="33">
        <v>24130</v>
      </c>
      <c r="D4" s="33">
        <v>32379</v>
      </c>
      <c r="E4" s="33">
        <v>15975</v>
      </c>
      <c r="F4" s="27">
        <v>19297</v>
      </c>
      <c r="G4" s="28">
        <v>15761</v>
      </c>
      <c r="H4" s="29">
        <v>14057</v>
      </c>
      <c r="I4" s="33">
        <v>20389</v>
      </c>
      <c r="J4" s="33">
        <v>23442</v>
      </c>
      <c r="K4" s="33">
        <v>24684.425999999999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15807</v>
      </c>
      <c r="D5" s="33">
        <v>15882</v>
      </c>
      <c r="E5" s="33">
        <v>17041</v>
      </c>
      <c r="F5" s="32">
        <v>22063</v>
      </c>
      <c r="G5" s="33">
        <v>20364</v>
      </c>
      <c r="H5" s="34">
        <v>19110</v>
      </c>
      <c r="I5" s="33">
        <v>23952</v>
      </c>
      <c r="J5" s="33">
        <v>24471</v>
      </c>
      <c r="K5" s="33">
        <v>25767.963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39937</v>
      </c>
      <c r="D19" s="46">
        <f t="shared" ref="D19:K19" si="1">SUM(D4:D18)</f>
        <v>48261</v>
      </c>
      <c r="E19" s="46">
        <f t="shared" si="1"/>
        <v>33016</v>
      </c>
      <c r="F19" s="47">
        <f t="shared" si="1"/>
        <v>41360</v>
      </c>
      <c r="G19" s="46">
        <f t="shared" si="1"/>
        <v>36125</v>
      </c>
      <c r="H19" s="48">
        <f t="shared" si="1"/>
        <v>33167</v>
      </c>
      <c r="I19" s="46">
        <f t="shared" si="1"/>
        <v>44341</v>
      </c>
      <c r="J19" s="46">
        <f t="shared" si="1"/>
        <v>47913</v>
      </c>
      <c r="K19" s="46">
        <f t="shared" si="1"/>
        <v>50452.388999999996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130</v>
      </c>
      <c r="D3" s="17" t="s">
        <v>129</v>
      </c>
      <c r="E3" s="17" t="s">
        <v>128</v>
      </c>
      <c r="F3" s="173" t="s">
        <v>127</v>
      </c>
      <c r="G3" s="174"/>
      <c r="H3" s="175"/>
      <c r="I3" s="17" t="s">
        <v>126</v>
      </c>
      <c r="J3" s="17" t="s">
        <v>125</v>
      </c>
      <c r="K3" s="17" t="s">
        <v>124</v>
      </c>
    </row>
    <row r="4" spans="1:27" s="23" customFormat="1" ht="12.75" customHeight="1" x14ac:dyDescent="0.25">
      <c r="A4" s="18"/>
      <c r="B4" s="19" t="s">
        <v>6</v>
      </c>
      <c r="C4" s="20">
        <f>SUM(C5:C7)</f>
        <v>39331</v>
      </c>
      <c r="D4" s="20">
        <f t="shared" ref="D4:K4" si="0">SUM(D5:D7)</f>
        <v>47282</v>
      </c>
      <c r="E4" s="20">
        <f t="shared" si="0"/>
        <v>32865</v>
      </c>
      <c r="F4" s="21">
        <f t="shared" si="0"/>
        <v>41110</v>
      </c>
      <c r="G4" s="20">
        <f t="shared" si="0"/>
        <v>35875</v>
      </c>
      <c r="H4" s="22">
        <f t="shared" si="0"/>
        <v>33003</v>
      </c>
      <c r="I4" s="20">
        <f t="shared" si="0"/>
        <v>44341</v>
      </c>
      <c r="J4" s="20">
        <f t="shared" si="0"/>
        <v>47913</v>
      </c>
      <c r="K4" s="20">
        <f t="shared" si="0"/>
        <v>50452.388999999996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24783</v>
      </c>
      <c r="D5" s="28">
        <v>27381</v>
      </c>
      <c r="E5" s="28">
        <v>21940</v>
      </c>
      <c r="F5" s="27">
        <v>27975</v>
      </c>
      <c r="G5" s="28">
        <v>25542</v>
      </c>
      <c r="H5" s="29">
        <v>23328</v>
      </c>
      <c r="I5" s="28">
        <v>26555</v>
      </c>
      <c r="J5" s="28">
        <v>31472</v>
      </c>
      <c r="K5" s="29">
        <v>33140.015999999996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14548</v>
      </c>
      <c r="D6" s="33">
        <v>19901</v>
      </c>
      <c r="E6" s="33">
        <v>10925</v>
      </c>
      <c r="F6" s="32">
        <v>13135</v>
      </c>
      <c r="G6" s="33">
        <v>10333</v>
      </c>
      <c r="H6" s="34">
        <v>9675</v>
      </c>
      <c r="I6" s="33">
        <v>17786</v>
      </c>
      <c r="J6" s="33">
        <v>16441</v>
      </c>
      <c r="K6" s="34">
        <v>17312.373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155</v>
      </c>
      <c r="D8" s="20">
        <f t="shared" ref="D8:K8" si="1">SUM(D9:D15)</f>
        <v>674</v>
      </c>
      <c r="E8" s="20">
        <f t="shared" si="1"/>
        <v>108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155</v>
      </c>
      <c r="D15" s="36">
        <v>674</v>
      </c>
      <c r="E15" s="36">
        <v>108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451</v>
      </c>
      <c r="D16" s="20">
        <f t="shared" ref="D16:K16" si="2">SUM(D17:D23)</f>
        <v>305</v>
      </c>
      <c r="E16" s="20">
        <f t="shared" si="2"/>
        <v>43</v>
      </c>
      <c r="F16" s="21">
        <f t="shared" si="2"/>
        <v>250</v>
      </c>
      <c r="G16" s="20">
        <f t="shared" si="2"/>
        <v>250</v>
      </c>
      <c r="H16" s="22">
        <f t="shared" si="2"/>
        <v>164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451</v>
      </c>
      <c r="D18" s="33">
        <v>305</v>
      </c>
      <c r="E18" s="33">
        <v>43</v>
      </c>
      <c r="F18" s="32">
        <v>250</v>
      </c>
      <c r="G18" s="33">
        <v>250</v>
      </c>
      <c r="H18" s="34">
        <v>164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39937</v>
      </c>
      <c r="D26" s="46">
        <f t="shared" ref="D26:K26" si="3">+D4+D8+D16+D24</f>
        <v>48261</v>
      </c>
      <c r="E26" s="46">
        <f t="shared" si="3"/>
        <v>33016</v>
      </c>
      <c r="F26" s="47">
        <f t="shared" si="3"/>
        <v>41360</v>
      </c>
      <c r="G26" s="46">
        <f t="shared" si="3"/>
        <v>36125</v>
      </c>
      <c r="H26" s="48">
        <f t="shared" si="3"/>
        <v>33167</v>
      </c>
      <c r="I26" s="46">
        <f t="shared" si="3"/>
        <v>44341</v>
      </c>
      <c r="J26" s="46">
        <f t="shared" si="3"/>
        <v>47913</v>
      </c>
      <c r="K26" s="46">
        <f t="shared" si="3"/>
        <v>50452.388999999996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2014-05-29T13:10:38Z</dcterms:created>
  <dcterms:modified xsi:type="dcterms:W3CDTF">2014-05-30T10:08:24Z</dcterms:modified>
</cp:coreProperties>
</file>